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C:\Users\imartinezl\Downloads\"/>
    </mc:Choice>
  </mc:AlternateContent>
  <xr:revisionPtr revIDLastSave="0" documentId="8_{44DC6338-4196-4D59-8FE8-EE78D45AB627}" xr6:coauthVersionLast="47" xr6:coauthVersionMax="47" xr10:uidLastSave="{00000000-0000-0000-0000-000000000000}"/>
  <bookViews>
    <workbookView xWindow="-120" yWindow="-120" windowWidth="20730" windowHeight="11040" tabRatio="692" activeTab="1" xr2:uid="{393A45BB-8DF5-4F3D-8018-CE2F738BBDA5}"/>
  </bookViews>
  <sheets>
    <sheet name="Dclmr" sheetId="11" r:id="rId1"/>
    <sheet name="Output - Consolidated CF" sheetId="9" r:id="rId2"/>
  </sheets>
  <definedNames>
    <definedName name="Check">#REF!</definedName>
    <definedName name="Checks">#REF!</definedName>
    <definedName name="IQ_DNTM" hidden="1">700000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hidden="1">"07/17/2023 13:39:33"</definedName>
    <definedName name="IQ_QTD" hidden="1">750000</definedName>
    <definedName name="IQ_TODAY" hidden="1">0</definedName>
    <definedName name="IQ_YTDMONTH" hidden="1">130000</definedName>
    <definedName name="Project">#REF!</definedName>
    <definedName name="Refi_copy">#REF!</definedName>
    <definedName name="Refi_paste">#REF!</definedName>
    <definedName name="thousand">#REF!</definedName>
    <definedName name="tol">#REF!</definedName>
  </definedNames>
  <calcPr calcId="191028"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8" i="9" l="1"/>
  <c r="F28" i="9"/>
  <c r="G38" i="9"/>
  <c r="F38" i="9"/>
  <c r="G36" i="9"/>
  <c r="F36" i="9"/>
  <c r="F22" i="9"/>
  <c r="G20" i="9"/>
  <c r="F20" i="9"/>
  <c r="K48" i="9"/>
  <c r="K40" i="9"/>
  <c r="K18" i="9"/>
  <c r="K22" i="9" s="1"/>
  <c r="K31" i="9" s="1"/>
  <c r="K42" i="9" l="1"/>
  <c r="K50" i="9" s="1"/>
  <c r="F50" i="9"/>
  <c r="F48" i="9"/>
  <c r="F42" i="9"/>
  <c r="F40" i="9"/>
  <c r="F31" i="9"/>
  <c r="F46" i="9"/>
  <c r="F45" i="9"/>
  <c r="F44" i="9"/>
  <c r="F37" i="9"/>
  <c r="F35" i="9"/>
  <c r="F34" i="9"/>
  <c r="F33" i="9"/>
  <c r="F29" i="9"/>
  <c r="F27" i="9"/>
  <c r="F26" i="9"/>
  <c r="F25" i="9"/>
  <c r="F24" i="9"/>
  <c r="F18" i="9"/>
  <c r="F16" i="9"/>
  <c r="BG48" i="9"/>
  <c r="BF48" i="9"/>
  <c r="BE48" i="9"/>
  <c r="BD48" i="9"/>
  <c r="BC48" i="9"/>
  <c r="BB48" i="9"/>
  <c r="BA48" i="9"/>
  <c r="AZ48" i="9"/>
  <c r="AY48" i="9"/>
  <c r="AX48" i="9"/>
  <c r="AW48" i="9"/>
  <c r="AV48" i="9"/>
  <c r="AU48" i="9"/>
  <c r="AT48" i="9"/>
  <c r="AS48" i="9"/>
  <c r="AR48" i="9"/>
  <c r="AQ48" i="9"/>
  <c r="AP48" i="9"/>
  <c r="AO48" i="9"/>
  <c r="AN48" i="9"/>
  <c r="AM48" i="9"/>
  <c r="AL48" i="9"/>
  <c r="AK48" i="9"/>
  <c r="AJ48" i="9"/>
  <c r="AI48" i="9"/>
  <c r="AH48" i="9"/>
  <c r="AG48" i="9"/>
  <c r="AF48" i="9"/>
  <c r="AE48" i="9"/>
  <c r="AD48" i="9"/>
  <c r="AC48" i="9"/>
  <c r="AB48" i="9"/>
  <c r="AA48" i="9"/>
  <c r="Z48" i="9"/>
  <c r="Y48" i="9"/>
  <c r="X48" i="9"/>
  <c r="W48" i="9"/>
  <c r="V48" i="9"/>
  <c r="U48" i="9"/>
  <c r="T48" i="9"/>
  <c r="S48" i="9"/>
  <c r="R48" i="9"/>
  <c r="Q48" i="9"/>
  <c r="P48" i="9"/>
  <c r="O48" i="9"/>
  <c r="N48" i="9"/>
  <c r="M48" i="9"/>
  <c r="BG40" i="9"/>
  <c r="BF40" i="9"/>
  <c r="BE40" i="9"/>
  <c r="BD40" i="9"/>
  <c r="BC40" i="9"/>
  <c r="BB40" i="9"/>
  <c r="BA40" i="9"/>
  <c r="AZ40" i="9"/>
  <c r="AY40" i="9"/>
  <c r="AX40" i="9"/>
  <c r="AW40" i="9"/>
  <c r="AV40" i="9"/>
  <c r="AU40" i="9"/>
  <c r="AT40" i="9"/>
  <c r="AS40" i="9"/>
  <c r="AR40" i="9"/>
  <c r="AQ40" i="9"/>
  <c r="AP40" i="9"/>
  <c r="AO40" i="9"/>
  <c r="AN40" i="9"/>
  <c r="AM40" i="9"/>
  <c r="AL40" i="9"/>
  <c r="AK40" i="9"/>
  <c r="AJ40" i="9"/>
  <c r="AI40" i="9"/>
  <c r="AH40" i="9"/>
  <c r="AG40" i="9"/>
  <c r="AF40" i="9"/>
  <c r="AE40" i="9"/>
  <c r="AD40" i="9"/>
  <c r="AC40" i="9"/>
  <c r="AB40" i="9"/>
  <c r="AA40" i="9"/>
  <c r="Z40" i="9"/>
  <c r="Y40" i="9"/>
  <c r="X40" i="9"/>
  <c r="W40" i="9"/>
  <c r="V40" i="9"/>
  <c r="U40" i="9"/>
  <c r="T40" i="9"/>
  <c r="S40" i="9"/>
  <c r="R40" i="9"/>
  <c r="Q40" i="9"/>
  <c r="P40" i="9"/>
  <c r="O40" i="9"/>
  <c r="N40" i="9"/>
  <c r="M40" i="9"/>
  <c r="BG18" i="9"/>
  <c r="BG22" i="9" s="1"/>
  <c r="BG31" i="9" s="1"/>
  <c r="BF18" i="9"/>
  <c r="BE18" i="9"/>
  <c r="BD18" i="9"/>
  <c r="BC18" i="9"/>
  <c r="BB18" i="9"/>
  <c r="BA18" i="9"/>
  <c r="AZ18" i="9"/>
  <c r="AY18" i="9"/>
  <c r="AX18" i="9"/>
  <c r="AW18" i="9"/>
  <c r="AV18" i="9"/>
  <c r="AU18" i="9"/>
  <c r="AT18" i="9"/>
  <c r="AS18" i="9"/>
  <c r="AR18" i="9"/>
  <c r="AQ18" i="9"/>
  <c r="AP18" i="9"/>
  <c r="AO18" i="9"/>
  <c r="AN18" i="9"/>
  <c r="AM18" i="9"/>
  <c r="AL18" i="9"/>
  <c r="AK18" i="9"/>
  <c r="AJ18" i="9"/>
  <c r="AI18" i="9"/>
  <c r="AH18" i="9"/>
  <c r="AG18" i="9"/>
  <c r="AF18" i="9"/>
  <c r="AE18" i="9"/>
  <c r="AD18" i="9"/>
  <c r="AC18" i="9"/>
  <c r="AB18" i="9"/>
  <c r="AA18" i="9"/>
  <c r="Z18" i="9"/>
  <c r="Y18" i="9"/>
  <c r="X18" i="9"/>
  <c r="W18" i="9"/>
  <c r="V18" i="9"/>
  <c r="U18" i="9"/>
  <c r="T18" i="9"/>
  <c r="S18" i="9"/>
  <c r="R18" i="9"/>
  <c r="Q18" i="9"/>
  <c r="P18" i="9"/>
  <c r="O18" i="9"/>
  <c r="N18" i="9"/>
  <c r="M18" i="9"/>
  <c r="L48" i="9"/>
  <c r="L40" i="9"/>
  <c r="G37" i="9"/>
  <c r="G35" i="9"/>
  <c r="G34" i="9"/>
  <c r="G33" i="9"/>
  <c r="G29" i="9"/>
  <c r="AU22" i="9" l="1"/>
  <c r="BC22" i="9"/>
  <c r="BD22" i="9"/>
  <c r="V22" i="9"/>
  <c r="X22" i="9"/>
  <c r="AJ22" i="9"/>
  <c r="AV22" i="9"/>
  <c r="AE22" i="9"/>
  <c r="AS22" i="9"/>
  <c r="AK22" i="9"/>
  <c r="N22" i="9"/>
  <c r="Z22" i="9"/>
  <c r="AL22" i="9"/>
  <c r="AX22" i="9"/>
  <c r="T22" i="9"/>
  <c r="AG22" i="9"/>
  <c r="AH22" i="9"/>
  <c r="AI22" i="9"/>
  <c r="M22" i="9"/>
  <c r="O22" i="9"/>
  <c r="AA22" i="9"/>
  <c r="AM22" i="9"/>
  <c r="AY22" i="9"/>
  <c r="S22" i="9"/>
  <c r="U22" i="9"/>
  <c r="BF22" i="9"/>
  <c r="Y22" i="9"/>
  <c r="P22" i="9"/>
  <c r="AB22" i="9"/>
  <c r="AN22" i="9"/>
  <c r="AZ22" i="9"/>
  <c r="AQ22" i="9"/>
  <c r="AR22" i="9"/>
  <c r="BE22" i="9"/>
  <c r="AT22" i="9"/>
  <c r="W22" i="9"/>
  <c r="AW22" i="9"/>
  <c r="Q22" i="9"/>
  <c r="AC22" i="9"/>
  <c r="AO22" i="9"/>
  <c r="BA22" i="9"/>
  <c r="AF22" i="9"/>
  <c r="R22" i="9"/>
  <c r="AD22" i="9"/>
  <c r="AP22" i="9"/>
  <c r="BB22" i="9"/>
  <c r="BG42" i="9"/>
  <c r="BG50" i="9" s="1"/>
  <c r="AQ31" i="9" l="1"/>
  <c r="AQ42" i="9" s="1"/>
  <c r="AQ50" i="9" s="1"/>
  <c r="AH31" i="9"/>
  <c r="AH42" i="9" s="1"/>
  <c r="AH50" i="9" s="1"/>
  <c r="BA31" i="9"/>
  <c r="BA42" i="9" s="1"/>
  <c r="BA50" i="9" s="1"/>
  <c r="AV31" i="9"/>
  <c r="AV42" i="9" s="1"/>
  <c r="AV50" i="9" s="1"/>
  <c r="S31" i="9"/>
  <c r="S42" i="9" s="1"/>
  <c r="S50" i="9" s="1"/>
  <c r="AO31" i="9"/>
  <c r="AO42" i="9" s="1"/>
  <c r="AO50" i="9" s="1"/>
  <c r="AG31" i="9"/>
  <c r="AG42" i="9" s="1"/>
  <c r="AG50" i="9" s="1"/>
  <c r="Y31" i="9"/>
  <c r="Y42" i="9" s="1"/>
  <c r="Y50" i="9" s="1"/>
  <c r="M31" i="9"/>
  <c r="M42" i="9" s="1"/>
  <c r="M50" i="9" s="1"/>
  <c r="O31" i="9"/>
  <c r="O42" i="9" s="1"/>
  <c r="O50" i="9" s="1"/>
  <c r="BC31" i="9"/>
  <c r="BC42" i="9" s="1"/>
  <c r="BC50" i="9" s="1"/>
  <c r="BB31" i="9"/>
  <c r="BB42" i="9" s="1"/>
  <c r="BB50" i="9" s="1"/>
  <c r="T31" i="9"/>
  <c r="T42" i="9" s="1"/>
  <c r="T50" i="9" s="1"/>
  <c r="Z31" i="9"/>
  <c r="Z42" i="9" s="1"/>
  <c r="Z50" i="9" s="1"/>
  <c r="AE31" i="9"/>
  <c r="AE42" i="9" s="1"/>
  <c r="AE50" i="9" s="1"/>
  <c r="X31" i="9"/>
  <c r="X42" i="9" s="1"/>
  <c r="X50" i="9" s="1"/>
  <c r="W31" i="9"/>
  <c r="W42" i="9" s="1"/>
  <c r="W50" i="9" s="1"/>
  <c r="AA31" i="9"/>
  <c r="AA42" i="9" s="1"/>
  <c r="AA50" i="9" s="1"/>
  <c r="AZ31" i="9"/>
  <c r="AZ42" i="9" s="1"/>
  <c r="AZ50" i="9" s="1"/>
  <c r="AP31" i="9"/>
  <c r="AP42" i="9" s="1"/>
  <c r="AP50" i="9" s="1"/>
  <c r="AN31" i="9"/>
  <c r="AN42" i="9" s="1"/>
  <c r="AN50" i="9" s="1"/>
  <c r="BF31" i="9"/>
  <c r="BF42" i="9" s="1"/>
  <c r="BF50" i="9" s="1"/>
  <c r="AY31" i="9"/>
  <c r="AY42" i="9" s="1"/>
  <c r="AY50" i="9" s="1"/>
  <c r="AI31" i="9"/>
  <c r="AI42" i="9" s="1"/>
  <c r="AI50" i="9" s="1"/>
  <c r="P31" i="9"/>
  <c r="P42" i="9" s="1"/>
  <c r="P50" i="9" s="1"/>
  <c r="BD31" i="9"/>
  <c r="BD42" i="9" s="1"/>
  <c r="BD50" i="9" s="1"/>
  <c r="AT31" i="9"/>
  <c r="AT42" i="9" s="1"/>
  <c r="AT50" i="9" s="1"/>
  <c r="AF31" i="9"/>
  <c r="AF42" i="9" s="1"/>
  <c r="AF50" i="9" s="1"/>
  <c r="AR31" i="9"/>
  <c r="AR42" i="9" s="1"/>
  <c r="AR50" i="9" s="1"/>
  <c r="N31" i="9"/>
  <c r="N42" i="9" s="1"/>
  <c r="N50" i="9" s="1"/>
  <c r="AU31" i="9"/>
  <c r="AU42" i="9" s="1"/>
  <c r="AU50" i="9" s="1"/>
  <c r="R31" i="9"/>
  <c r="R42" i="9" s="1"/>
  <c r="R50" i="9" s="1"/>
  <c r="AX31" i="9"/>
  <c r="AX42" i="9" s="1"/>
  <c r="AX50" i="9" s="1"/>
  <c r="AL31" i="9"/>
  <c r="AL42" i="9" s="1"/>
  <c r="AL50" i="9" s="1"/>
  <c r="AC31" i="9"/>
  <c r="AC42" i="9" s="1"/>
  <c r="AC50" i="9" s="1"/>
  <c r="Q31" i="9"/>
  <c r="Q42" i="9" s="1"/>
  <c r="Q50" i="9" s="1"/>
  <c r="AD31" i="9"/>
  <c r="AD42" i="9" s="1"/>
  <c r="AD50" i="9" s="1"/>
  <c r="AW31" i="9"/>
  <c r="AW42" i="9" s="1"/>
  <c r="AW50" i="9" s="1"/>
  <c r="AB31" i="9"/>
  <c r="AB42" i="9" s="1"/>
  <c r="AB50" i="9" s="1"/>
  <c r="U31" i="9"/>
  <c r="U42" i="9" s="1"/>
  <c r="U50" i="9" s="1"/>
  <c r="AM31" i="9"/>
  <c r="AM42" i="9" s="1"/>
  <c r="AM50" i="9" s="1"/>
  <c r="V31" i="9"/>
  <c r="V42" i="9" s="1"/>
  <c r="V50" i="9" s="1"/>
  <c r="AK31" i="9"/>
  <c r="AK42" i="9" s="1"/>
  <c r="AK50" i="9" s="1"/>
  <c r="AS31" i="9"/>
  <c r="AS42" i="9" s="1"/>
  <c r="AS50" i="9" s="1"/>
  <c r="AJ31" i="9"/>
  <c r="AJ42" i="9" s="1"/>
  <c r="AJ50" i="9" s="1"/>
  <c r="BE31" i="9"/>
  <c r="BE42" i="9" s="1"/>
  <c r="BE50" i="9" s="1"/>
  <c r="J7" i="9"/>
  <c r="K6" i="9" s="1"/>
  <c r="J5" i="9"/>
  <c r="K7" i="9" l="1"/>
  <c r="L6" i="9" s="1"/>
  <c r="K5" i="9"/>
  <c r="L7" i="9" l="1"/>
  <c r="M6" i="9" s="1"/>
  <c r="L5" i="9"/>
  <c r="M7" i="9" l="1"/>
  <c r="N6" i="9" s="1"/>
  <c r="M5" i="9"/>
  <c r="N7" i="9" l="1"/>
  <c r="O6" i="9" s="1"/>
  <c r="N5" i="9"/>
  <c r="O7" i="9" l="1"/>
  <c r="P6" i="9" s="1"/>
  <c r="O5" i="9"/>
  <c r="G16" i="9"/>
  <c r="P7" i="9" l="1"/>
  <c r="Q6" i="9" s="1"/>
  <c r="P5" i="9"/>
  <c r="G27" i="9"/>
  <c r="Q7" i="9" l="1"/>
  <c r="R6" i="9" s="1"/>
  <c r="Q5" i="9"/>
  <c r="F14" i="11"/>
  <c r="R7" i="9" l="1"/>
  <c r="S6" i="9" s="1"/>
  <c r="R5" i="9"/>
  <c r="S7" i="9" l="1"/>
  <c r="T6" i="9" s="1"/>
  <c r="S5" i="9"/>
  <c r="T7" i="9" l="1"/>
  <c r="U6" i="9" s="1"/>
  <c r="T5" i="9"/>
  <c r="U7" i="9" l="1"/>
  <c r="V6" i="9" s="1"/>
  <c r="U5" i="9"/>
  <c r="V7" i="9" l="1"/>
  <c r="W6" i="9" s="1"/>
  <c r="V5" i="9"/>
  <c r="W7" i="9" l="1"/>
  <c r="X6" i="9" s="1"/>
  <c r="W5" i="9"/>
  <c r="X7" i="9" l="1"/>
  <c r="Y6" i="9" s="1"/>
  <c r="X5" i="9"/>
  <c r="L18" i="9"/>
  <c r="L22" i="9" l="1"/>
  <c r="Y7" i="9"/>
  <c r="Z6" i="9" s="1"/>
  <c r="Y5" i="9"/>
  <c r="L31" i="9" l="1"/>
  <c r="L42" i="9" s="1"/>
  <c r="L50" i="9" s="1"/>
  <c r="G22" i="9"/>
  <c r="Z7" i="9"/>
  <c r="AA6" i="9" s="1"/>
  <c r="Z5" i="9"/>
  <c r="AA7" i="9" l="1"/>
  <c r="AB6" i="9" s="1"/>
  <c r="AA5" i="9"/>
  <c r="AB7" i="9" l="1"/>
  <c r="AC6" i="9" s="1"/>
  <c r="AB5" i="9"/>
  <c r="AC7" i="9" l="1"/>
  <c r="AD6" i="9" s="1"/>
  <c r="AC5" i="9"/>
  <c r="AD7" i="9" l="1"/>
  <c r="AE6" i="9" s="1"/>
  <c r="AD5" i="9"/>
  <c r="AE7" i="9" l="1"/>
  <c r="AF6" i="9" s="1"/>
  <c r="AE5" i="9"/>
  <c r="AF7" i="9" l="1"/>
  <c r="AG6" i="9" s="1"/>
  <c r="AF5" i="9"/>
  <c r="AG7" i="9" l="1"/>
  <c r="AH6" i="9" s="1"/>
  <c r="AG5" i="9"/>
  <c r="AH7" i="9" l="1"/>
  <c r="AI6" i="9" s="1"/>
  <c r="AH5" i="9"/>
  <c r="AI7" i="9" l="1"/>
  <c r="AJ6" i="9" s="1"/>
  <c r="AI5" i="9"/>
  <c r="AJ7" i="9" l="1"/>
  <c r="AK6" i="9" s="1"/>
  <c r="AJ5" i="9"/>
  <c r="AK7" i="9" l="1"/>
  <c r="AL6" i="9" s="1"/>
  <c r="AK5" i="9"/>
  <c r="AL7" i="9" l="1"/>
  <c r="AM6" i="9" s="1"/>
  <c r="AL5" i="9"/>
  <c r="AM7" i="9" l="1"/>
  <c r="AN6" i="9" s="1"/>
  <c r="AM5" i="9"/>
  <c r="AN7" i="9" l="1"/>
  <c r="AO6" i="9" s="1"/>
  <c r="AN5" i="9"/>
  <c r="AO7" i="9" l="1"/>
  <c r="AP6" i="9" s="1"/>
  <c r="AO5" i="9"/>
  <c r="AP7" i="9" l="1"/>
  <c r="AQ6" i="9" s="1"/>
  <c r="AP5" i="9"/>
  <c r="AQ7" i="9" l="1"/>
  <c r="AR6" i="9" s="1"/>
  <c r="AQ5" i="9"/>
  <c r="AR7" i="9" l="1"/>
  <c r="AS6" i="9" s="1"/>
  <c r="AR5" i="9"/>
  <c r="AS7" i="9" l="1"/>
  <c r="AT6" i="9" s="1"/>
  <c r="AS5" i="9"/>
  <c r="AT7" i="9" l="1"/>
  <c r="AU6" i="9" s="1"/>
  <c r="AT5" i="9"/>
  <c r="AU7" i="9" l="1"/>
  <c r="AV6" i="9" s="1"/>
  <c r="AU5" i="9"/>
  <c r="AV7" i="9" l="1"/>
  <c r="AW6" i="9" s="1"/>
  <c r="AV5" i="9"/>
  <c r="AW7" i="9" l="1"/>
  <c r="AX6" i="9" s="1"/>
  <c r="AW5" i="9"/>
  <c r="AX7" i="9" l="1"/>
  <c r="AY6" i="9" s="1"/>
  <c r="AX5" i="9"/>
  <c r="AY7" i="9" l="1"/>
  <c r="AZ6" i="9" s="1"/>
  <c r="AY5" i="9"/>
  <c r="AZ7" i="9" l="1"/>
  <c r="BA6" i="9" s="1"/>
  <c r="AZ5" i="9"/>
  <c r="BA7" i="9" l="1"/>
  <c r="BB6" i="9" s="1"/>
  <c r="BA5" i="9"/>
  <c r="BB7" i="9" l="1"/>
  <c r="BC6" i="9" s="1"/>
  <c r="BB5" i="9"/>
  <c r="BC7" i="9" l="1"/>
  <c r="BD6" i="9" s="1"/>
  <c r="BC5" i="9"/>
  <c r="BD7" i="9" l="1"/>
  <c r="BE6" i="9" s="1"/>
  <c r="BD5" i="9"/>
  <c r="BE7" i="9" l="1"/>
  <c r="BF6" i="9" s="1"/>
  <c r="BE5" i="9"/>
  <c r="BF7" i="9" l="1"/>
  <c r="BG6" i="9" s="1"/>
  <c r="BF5" i="9"/>
  <c r="BG7" i="9" l="1"/>
  <c r="BG5" i="9"/>
  <c r="G24" i="9" l="1"/>
  <c r="G25" i="9" l="1"/>
  <c r="G15" i="9" l="1"/>
  <c r="G18" i="9" l="1"/>
  <c r="G26" i="9" l="1"/>
  <c r="G31" i="9" l="1"/>
  <c r="G44" i="9" l="1"/>
  <c r="G46" i="9" l="1"/>
  <c r="G40" i="9" l="1"/>
  <c r="G42" i="9" l="1"/>
  <c r="G48" i="9"/>
  <c r="G45" i="9" l="1"/>
  <c r="G50" i="9"/>
</calcChain>
</file>

<file path=xl/sharedStrings.xml><?xml version="1.0" encoding="utf-8"?>
<sst xmlns="http://schemas.openxmlformats.org/spreadsheetml/2006/main" count="111" uniqueCount="46">
  <si>
    <t>Financial Model</t>
  </si>
  <si>
    <t>Disclaimer</t>
  </si>
  <si>
    <t>THIS PRESENTATION IS SOLELY FOR THE USE DESCRIBED HEREIN AND SHALL NOT BE PUBLISHED, RELEASED, REPRODUCED, OR DISTRIBUTED, IN WHOLE OR IN PART, WHETHER DIRECTLY OR INDIRECTLY, WITHOUT THE WRITTEN AUTHORIZATION OF ACS GROUP. 
This presentation, prepared by ACS, Actividades de Construcción y Servicios, S.A. (“ACS Group” or the “Company”), serves solely for informational purposes and does not, under any circumstances, serve as the basis for a public offering or an investment decision in the Company's securities. It shall not be considered an advertisement or a prospectus, and all recipients of this presentation or the contents therein are advised against purchasing, subscribing to, or otherwise acquiring any of the Company’s securities based solely on this information. For the avoidance of doubt, recipients of this presentation or the contents therein are hereby expressly informed that this presentation may not contain all the information necessary for evaluation and should not be utilized for purchasing or investing in any securities of the Company.
This presentation is not intended to form the basis of any investment decision and does not include any recommendations by the Company, its directors, officers, employees, agents, affiliates, advisers, or any other party that has provided information related to this presentation ("Company Representatives"). The information presented is of a preliminary nature, as of the date of this presentation, and may be subject to revisions, updates, verifications, amendments, and material or non-material changes without notice. The Company and the Company Representatives are under no obligation to update this presentation or correct any inaccuracies therein, nor provide additional information. Further, the information and opinions presented may not encompass all the information required to evaluate the Company.
Recipients of this presentation or the contents therein should refrain from construing the information contained therein as advice of any kind, including regulatory, financial, tax, accounting, or legal advice. It has not been prepared in consideration of the needs, objectives, or financial condition of any person or entity. No reliance should be placed on the information contained in the presentation, whether verbal or written, regarding its completeness, accuracy, or fairness. Neither the Company nor the Company Representatives accept responsibility for the contents of this presentation, and no representation or warranty, express or implied, is given by or on behalf of the Company or the Company Representatives.
This presentation is not directed at, or intended for distribution to or use by, any person or entity in any jurisdiction where such distribution or use would contravene applicable laws or regulations. Recipients are urged to comply with any such restrictions, as failure to do so may constitute a violation of securities laws.
All information in this presentation is based on estimates made in good faith by the Company's management. However, such estimates may not be correct or complete. Therefore, no representation or warranty, express or implied, is given regarding the correctness or completeness of such estimates. 
Forward-looking statements may be included in this presentation, which are subject to various risks, assumptions, and uncertainties beyond the Company's control, potentially impacting actual results and performance. Recipients of this presentation or the contents therein are advised not to rely on forward-looking statements as predictions of actual results. Furthermore, any future projections, expectations, estimates, or prospects presented in this document should not be interpreted as forecasts or promises, nor should they imply any indication, assurance, or guarantee regarding the correctness or exhaustiveness of the assumptions underlying such projections, estimates, expectations, or prospects. The Company and/or its Company Representatives are not responsible for releasing the results of any revisions to forward-looking statements in this presentation following changes in expectations or events occurring after the presentation date.
The contents of this presentation are protected by the copyrights, trademarks, trade secrets, and other intellectual or proprietary rights held by the Company under U.S. and/or international laws. All such rights are reserved.
UNDER NO CIRCUMSTANCES SHALL THE COMPANY AND/OR ANY COMPANY REPRESENTATIVE BE LIABLE FOR ANY DIRECT, INDIRECT, INCIDENTAL, SPECIAL, PUNITIVE OR CONSEQUENTIAL DAMAGES THAT MAY RESULT FROM THE ACCESS OF, USE, OR INABILITY TO USE THE CONTENTS OF THIS PRESENTATION, INCLUDING, WITHOUT LIMITATION, THE USE OF OR RELIANCE ON THE INFORMATION, STATEMENTS, EXPECTATIONS, PROSPECTS, OR ESTIMATES PROVIDED IN THIS PRESENTATION.</t>
  </si>
  <si>
    <t>Year</t>
  </si>
  <si>
    <t>BoP</t>
  </si>
  <si>
    <t>EoP</t>
  </si>
  <si>
    <t>ABERTIS CONSOLIDATED CASHFLOW OF CURRENT PORTFOLIO (exc. new extensions and M&amp;A; million EUR)</t>
  </si>
  <si>
    <t>x</t>
  </si>
  <si>
    <t>Consolidated Cash Flow of Current Portfolio (exc. new extensions and M&amp;A; million EUR)</t>
  </si>
  <si>
    <t>Note: FX as at 31-Dec-23</t>
  </si>
  <si>
    <t>Inputs</t>
  </si>
  <si>
    <t>Units</t>
  </si>
  <si>
    <t>Sum</t>
  </si>
  <si>
    <t>Revenues</t>
  </si>
  <si>
    <t>M' EUR</t>
  </si>
  <si>
    <t>Operational Expenditures</t>
  </si>
  <si>
    <t>EBITDA Reported</t>
  </si>
  <si>
    <t>Non-cash adjustments (IFRIC)</t>
  </si>
  <si>
    <t>EBITDA Cash</t>
  </si>
  <si>
    <t>Capital Expenditures</t>
  </si>
  <si>
    <t>Taxes</t>
  </si>
  <si>
    <t>Working Capital &amp; others</t>
  </si>
  <si>
    <t>Compensations</t>
  </si>
  <si>
    <t>M&amp;A</t>
  </si>
  <si>
    <t>Dividends received</t>
  </si>
  <si>
    <t>Operating Cashflow</t>
  </si>
  <si>
    <t>Variation Reserve Accounts</t>
  </si>
  <si>
    <t>Financing Income</t>
  </si>
  <si>
    <t>Financing Expenses TopCo</t>
  </si>
  <si>
    <t>Financing Expenses OpCos</t>
  </si>
  <si>
    <t>Changes in Net Debt</t>
  </si>
  <si>
    <t>Hybrid bonds</t>
  </si>
  <si>
    <t>Financing Cashflow</t>
  </si>
  <si>
    <t>Subtotal Operating + Financing Cashflows</t>
  </si>
  <si>
    <t>Minorities dividends</t>
  </si>
  <si>
    <t>Capital increase</t>
  </si>
  <si>
    <t>Dividends</t>
  </si>
  <si>
    <t>Shareholder Cashflow</t>
  </si>
  <si>
    <t>Net Cash Flow</t>
  </si>
  <si>
    <t>Consolidated</t>
  </si>
  <si>
    <t>Gross Debt</t>
  </si>
  <si>
    <t>Cash</t>
  </si>
  <si>
    <t>Net Debt</t>
  </si>
  <si>
    <t>TopCo</t>
  </si>
  <si>
    <t>OpCos</t>
  </si>
  <si>
    <t>End of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</si>
</sst>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Date: &quot;dd/mm/yyyy"/>
    <numFmt numFmtId="166" formatCode="[$-C0A]d\ &quot;de&quot;\ mmmm\ &quot;de&quot;\ yyyy;@"/>
  </numFmts>
  <fonts count="27" x14ac:knownFonts="1">
    <font>
      <sz val="8"/>
      <color theme="1"/>
      <name val="Arial"/>
      <family val="2"/>
    </font>
    <font>
      <b/>
      <sz val="8"/>
      <color theme="0"/>
      <name val="Arial"/>
      <family val="2"/>
    </font>
    <font>
      <sz val="8"/>
      <color rgb="FFFF0000"/>
      <name val="Arial"/>
      <family val="2"/>
    </font>
    <font>
      <sz val="8"/>
      <color theme="0"/>
      <name val="Arial"/>
      <family val="2"/>
    </font>
    <font>
      <sz val="6"/>
      <color theme="1"/>
      <name val="Arial"/>
      <family val="2"/>
    </font>
    <font>
      <sz val="6"/>
      <color theme="5"/>
      <name val="Arial"/>
      <family val="2"/>
    </font>
    <font>
      <b/>
      <sz val="8"/>
      <color theme="3"/>
      <name val="Arial"/>
      <family val="2"/>
    </font>
    <font>
      <sz val="8"/>
      <color theme="5" tint="-9.9978637043366805E-2"/>
      <name val="Arial"/>
      <family val="2"/>
    </font>
    <font>
      <b/>
      <sz val="8"/>
      <name val="Arial"/>
      <family val="2"/>
    </font>
    <font>
      <b/>
      <sz val="10"/>
      <color theme="0"/>
      <name val="Arial"/>
      <family val="2"/>
    </font>
    <font>
      <sz val="6"/>
      <color theme="0"/>
      <name val="Arial"/>
      <family val="2"/>
    </font>
    <font>
      <sz val="7"/>
      <color theme="0"/>
      <name val="Arial"/>
      <family val="2"/>
    </font>
    <font>
      <sz val="8"/>
      <name val="Arial"/>
      <family val="2"/>
    </font>
    <font>
      <sz val="6"/>
      <color theme="5" tint="-9.9978637043366805E-2"/>
      <name val="Arial"/>
      <family val="2"/>
    </font>
    <font>
      <sz val="6"/>
      <color theme="1" tint="0.499984740745262"/>
      <name val="Arial"/>
      <family val="2"/>
    </font>
    <font>
      <b/>
      <sz val="10"/>
      <color rgb="FFFFFFFF"/>
      <name val="Arial"/>
      <family val="2"/>
    </font>
    <font>
      <sz val="8"/>
      <color theme="1"/>
      <name val="Arial"/>
      <family val="2"/>
    </font>
    <font>
      <b/>
      <sz val="11"/>
      <color theme="3"/>
      <name val="Arial"/>
      <family val="2"/>
    </font>
    <font>
      <sz val="11"/>
      <color indexed="8"/>
      <name val="Calibri"/>
      <family val="2"/>
    </font>
    <font>
      <b/>
      <sz val="8"/>
      <color theme="1"/>
      <name val="Arial"/>
      <family val="2"/>
    </font>
    <font>
      <sz val="11"/>
      <name val="Arial"/>
      <family val="2"/>
    </font>
    <font>
      <b/>
      <sz val="26"/>
      <color theme="3"/>
      <name val="Arial"/>
      <family val="2"/>
    </font>
    <font>
      <b/>
      <sz val="26"/>
      <color theme="1" tint="0.34998626667073579"/>
      <name val="Arial"/>
      <family val="2"/>
    </font>
    <font>
      <b/>
      <sz val="22"/>
      <color theme="1" tint="0.34998626667073579"/>
      <name val="Arial"/>
      <family val="2"/>
    </font>
    <font>
      <sz val="22"/>
      <color theme="1" tint="0.34998626667073579"/>
      <name val="Arial"/>
      <family val="2"/>
    </font>
    <font>
      <sz val="8"/>
      <color theme="7" tint="-9.9978637043366805E-2"/>
      <name val="Arial"/>
      <family val="2"/>
    </font>
    <font>
      <sz val="14"/>
      <color rgb="FF000000"/>
      <name val="Arial"/>
      <family val="2"/>
    </font>
  </fonts>
  <fills count="15">
    <fill>
      <patternFill patternType="none"/>
    </fill>
    <fill>
      <patternFill patternType="gray125"/>
    </fill>
    <fill>
      <patternFill patternType="solid">
        <fgColor theme="3"/>
        <bgColor indexed="64"/>
      </patternFill>
    </fill>
    <fill>
      <patternFill patternType="solid">
        <fgColor theme="5" tint="-9.9978637043366805E-2"/>
        <bgColor indexed="64"/>
      </patternFill>
    </fill>
    <fill>
      <patternFill patternType="solid">
        <fgColor theme="8"/>
        <bgColor indexed="64"/>
      </patternFill>
    </fill>
    <fill>
      <patternFill patternType="solid">
        <fgColor theme="8" tint="0.59999389629810485"/>
        <bgColor indexed="64"/>
      </patternFill>
    </fill>
    <fill>
      <patternFill patternType="solid">
        <fgColor rgb="FFFDBD00"/>
        <bgColor indexed="64"/>
      </patternFill>
    </fill>
    <fill>
      <patternFill patternType="lightUp">
        <fgColor theme="0" tint="-0.24994659260841701"/>
        <bgColor theme="0"/>
      </patternFill>
    </fill>
    <fill>
      <patternFill patternType="solid">
        <fgColor theme="0" tint="-4.9989318521683403E-2"/>
        <bgColor indexed="64"/>
      </patternFill>
    </fill>
    <fill>
      <patternFill patternType="solid">
        <fgColor theme="4" tint="0.79998168889431442"/>
        <bgColor indexed="64"/>
      </patternFill>
    </fill>
    <fill>
      <patternFill patternType="lightUp">
        <fgColor theme="0" tint="-0.24994659260841701"/>
        <bgColor theme="4" tint="0.79998168889431442"/>
      </patternFill>
    </fill>
    <fill>
      <patternFill patternType="solid">
        <fgColor rgb="FFE7EAEF"/>
        <bgColor indexed="64"/>
      </patternFill>
    </fill>
    <fill>
      <patternFill patternType="solid">
        <fgColor rgb="FF00376A"/>
        <bgColor indexed="64"/>
      </patternFill>
    </fill>
    <fill>
      <patternFill patternType="solid">
        <fgColor rgb="FFFFE697"/>
        <bgColor indexed="64"/>
      </patternFill>
    </fill>
    <fill>
      <patternFill patternType="lightUp">
        <fgColor theme="0" tint="-0.24994659260841701"/>
        <bgColor indexed="65"/>
      </patternFill>
    </fill>
  </fills>
  <borders count="16">
    <border>
      <left/>
      <right/>
      <top/>
      <bottom/>
      <diagonal/>
    </border>
    <border>
      <left style="hair">
        <color auto="1"/>
      </left>
      <right style="hair">
        <color auto="1"/>
      </right>
      <top style="hair">
        <color auto="1"/>
      </top>
      <bottom style="hair">
        <color auto="1"/>
      </bottom>
      <diagonal/>
    </border>
    <border>
      <left/>
      <right/>
      <top style="thin">
        <color auto="1"/>
      </top>
      <bottom style="thin">
        <color auto="1"/>
      </bottom>
      <diagonal/>
    </border>
    <border>
      <left style="hair">
        <color auto="1"/>
      </left>
      <right style="hair">
        <color auto="1"/>
      </right>
      <top style="thin">
        <color auto="1"/>
      </top>
      <bottom style="thin">
        <color auto="1"/>
      </bottom>
      <diagonal/>
    </border>
    <border>
      <left/>
      <right/>
      <top style="thin">
        <color theme="5" tint="-0.499984740745262"/>
      </top>
      <bottom style="thin">
        <color theme="5" tint="-0.499984740745262"/>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thin">
        <color theme="7" tint="-9.9948118533890809E-2"/>
      </left>
      <right style="thin">
        <color theme="7" tint="-9.9948118533890809E-2"/>
      </right>
      <top style="thin">
        <color theme="7" tint="-9.9948118533890809E-2"/>
      </top>
      <bottom style="thin">
        <color theme="7" tint="-9.9948118533890809E-2"/>
      </bottom>
      <diagonal/>
    </border>
    <border>
      <left/>
      <right/>
      <top style="thin">
        <color auto="1"/>
      </top>
      <bottom/>
      <diagonal/>
    </border>
    <border>
      <left style="hair">
        <color auto="1"/>
      </left>
      <right style="hair">
        <color auto="1"/>
      </right>
      <top style="thin">
        <color auto="1"/>
      </top>
      <bottom style="hair">
        <color auto="1"/>
      </bottom>
      <diagonal/>
    </border>
  </borders>
  <cellStyleXfs count="7">
    <xf numFmtId="0" fontId="0" fillId="0" borderId="0"/>
    <xf numFmtId="0" fontId="16" fillId="0" borderId="0"/>
    <xf numFmtId="0" fontId="18" fillId="0" borderId="0"/>
    <xf numFmtId="0" fontId="16" fillId="0" borderId="0"/>
    <xf numFmtId="0" fontId="16" fillId="0" borderId="0"/>
    <xf numFmtId="0" fontId="16" fillId="0" borderId="0"/>
    <xf numFmtId="0" fontId="16" fillId="0" borderId="0"/>
  </cellStyleXfs>
  <cellXfs count="68">
    <xf numFmtId="0" fontId="0" fillId="0" borderId="0" xfId="0"/>
    <xf numFmtId="0" fontId="0" fillId="0" borderId="0" xfId="0" applyAlignment="1">
      <alignment vertical="center"/>
    </xf>
    <xf numFmtId="0" fontId="0" fillId="2" borderId="0" xfId="0" applyFill="1" applyAlignment="1">
      <alignment vertical="center"/>
    </xf>
    <xf numFmtId="0" fontId="3" fillId="2" borderId="0" xfId="0" applyFont="1" applyFill="1" applyAlignment="1">
      <alignment vertical="center"/>
    </xf>
    <xf numFmtId="0" fontId="0" fillId="0" borderId="0" xfId="0" applyAlignment="1">
      <alignment horizontal="center" vertical="center"/>
    </xf>
    <xf numFmtId="0" fontId="0" fillId="2" borderId="0" xfId="0" applyFill="1" applyAlignment="1">
      <alignment horizontal="center" vertical="center"/>
    </xf>
    <xf numFmtId="0" fontId="3" fillId="2" borderId="0" xfId="0" applyFont="1" applyFill="1" applyAlignment="1">
      <alignment horizontal="center"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0" fontId="3" fillId="0" borderId="0" xfId="0" applyFont="1" applyAlignment="1">
      <alignment vertical="center"/>
    </xf>
    <xf numFmtId="0" fontId="0" fillId="4" borderId="0" xfId="0" applyFill="1" applyAlignment="1">
      <alignment vertical="center"/>
    </xf>
    <xf numFmtId="0" fontId="0" fillId="5" borderId="0" xfId="0" applyFill="1" applyAlignment="1">
      <alignment vertical="center"/>
    </xf>
    <xf numFmtId="0" fontId="3" fillId="2" borderId="0" xfId="0" applyFont="1" applyFill="1" applyAlignment="1">
      <alignment horizontal="left" vertical="center"/>
    </xf>
    <xf numFmtId="0" fontId="11" fillId="2" borderId="0" xfId="0" applyFont="1" applyFill="1" applyAlignment="1">
      <alignment horizontal="left" vertical="center"/>
    </xf>
    <xf numFmtId="0" fontId="10" fillId="4" borderId="0" xfId="0" applyFont="1" applyFill="1" applyAlignment="1">
      <alignment horizontal="center" vertical="center"/>
    </xf>
    <xf numFmtId="0" fontId="4" fillId="0" borderId="0" xfId="0" applyFont="1" applyAlignment="1">
      <alignment horizontal="center" vertical="center"/>
    </xf>
    <xf numFmtId="0" fontId="14" fillId="0" borderId="0" xfId="0" applyFont="1" applyAlignment="1">
      <alignment horizontal="center" vertical="center"/>
    </xf>
    <xf numFmtId="0" fontId="0" fillId="5" borderId="0" xfId="0" applyFill="1" applyAlignment="1">
      <alignment horizontal="center" vertical="center"/>
    </xf>
    <xf numFmtId="164" fontId="0" fillId="0" borderId="0" xfId="0" applyNumberFormat="1" applyAlignment="1">
      <alignment vertical="center"/>
    </xf>
    <xf numFmtId="0" fontId="15" fillId="6" borderId="0" xfId="0" applyFont="1" applyFill="1" applyAlignment="1">
      <alignment vertical="center"/>
    </xf>
    <xf numFmtId="164" fontId="0" fillId="7" borderId="0" xfId="0" applyNumberFormat="1" applyFill="1" applyAlignment="1">
      <alignment vertical="center"/>
    </xf>
    <xf numFmtId="0" fontId="12" fillId="9" borderId="2" xfId="0" applyFont="1" applyFill="1" applyBorder="1" applyAlignment="1">
      <alignment vertical="center"/>
    </xf>
    <xf numFmtId="0" fontId="0" fillId="9" borderId="2" xfId="0" applyFill="1" applyBorder="1" applyAlignment="1">
      <alignment vertical="center"/>
    </xf>
    <xf numFmtId="0" fontId="0" fillId="9" borderId="2" xfId="0" applyFill="1" applyBorder="1" applyAlignment="1">
      <alignment horizontal="center" vertical="center"/>
    </xf>
    <xf numFmtId="164" fontId="0" fillId="10" borderId="2" xfId="0" applyNumberFormat="1" applyFill="1" applyBorder="1" applyAlignment="1">
      <alignment vertical="center"/>
    </xf>
    <xf numFmtId="0" fontId="7" fillId="3" borderId="4" xfId="0" applyFont="1" applyFill="1" applyBorder="1" applyAlignment="1">
      <alignment vertical="center"/>
    </xf>
    <xf numFmtId="0" fontId="6" fillId="3" borderId="4" xfId="0" applyFont="1" applyFill="1" applyBorder="1" applyAlignment="1">
      <alignment vertical="center"/>
    </xf>
    <xf numFmtId="0" fontId="7" fillId="3" borderId="4" xfId="0" applyFont="1" applyFill="1" applyBorder="1" applyAlignment="1">
      <alignment horizontal="center" vertical="center"/>
    </xf>
    <xf numFmtId="0" fontId="13" fillId="3" borderId="4" xfId="0" applyFont="1" applyFill="1" applyBorder="1" applyAlignment="1">
      <alignment horizontal="center" vertical="center"/>
    </xf>
    <xf numFmtId="164" fontId="0" fillId="11" borderId="2" xfId="0" applyNumberFormat="1" applyFill="1" applyBorder="1" applyAlignment="1">
      <alignment vertical="center"/>
    </xf>
    <xf numFmtId="14" fontId="3" fillId="12" borderId="0" xfId="0" applyNumberFormat="1" applyFont="1" applyFill="1" applyAlignment="1">
      <alignment horizontal="center" vertical="center"/>
    </xf>
    <xf numFmtId="0" fontId="0" fillId="0" borderId="0" xfId="0" applyProtection="1">
      <protection hidden="1"/>
    </xf>
    <xf numFmtId="0" fontId="0" fillId="8" borderId="0" xfId="0" applyFill="1" applyProtection="1">
      <protection hidden="1"/>
    </xf>
    <xf numFmtId="0" fontId="0" fillId="8" borderId="9" xfId="0" applyFill="1" applyBorder="1" applyProtection="1">
      <protection hidden="1"/>
    </xf>
    <xf numFmtId="0" fontId="0" fillId="8" borderId="8" xfId="0" applyFill="1" applyBorder="1" applyProtection="1">
      <protection hidden="1"/>
    </xf>
    <xf numFmtId="165" fontId="17" fillId="8" borderId="0" xfId="0" applyNumberFormat="1" applyFont="1" applyFill="1" applyAlignment="1" applyProtection="1">
      <alignment horizontal="center" vertical="center"/>
      <protection hidden="1"/>
    </xf>
    <xf numFmtId="166" fontId="0" fillId="8" borderId="8" xfId="0" applyNumberFormat="1" applyFill="1" applyBorder="1" applyProtection="1">
      <protection hidden="1"/>
    </xf>
    <xf numFmtId="0" fontId="0" fillId="8" borderId="10" xfId="0" applyFill="1" applyBorder="1" applyProtection="1">
      <protection hidden="1"/>
    </xf>
    <xf numFmtId="0" fontId="0" fillId="8" borderId="11" xfId="0" applyFill="1" applyBorder="1" applyProtection="1">
      <protection hidden="1"/>
    </xf>
    <xf numFmtId="0" fontId="0" fillId="8" borderId="12" xfId="0" applyFill="1" applyBorder="1" applyProtection="1">
      <protection hidden="1"/>
    </xf>
    <xf numFmtId="0" fontId="1" fillId="12" borderId="0" xfId="0" applyFont="1" applyFill="1" applyAlignment="1">
      <alignment horizontal="center" vertical="center"/>
    </xf>
    <xf numFmtId="14" fontId="2" fillId="12" borderId="0" xfId="0" applyNumberFormat="1" applyFont="1" applyFill="1" applyAlignment="1">
      <alignment horizontal="center" vertical="center"/>
    </xf>
    <xf numFmtId="0" fontId="9" fillId="12" borderId="0" xfId="0" applyFont="1" applyFill="1" applyAlignment="1">
      <alignment vertical="center"/>
    </xf>
    <xf numFmtId="0" fontId="8" fillId="13" borderId="0" xfId="0" applyFont="1" applyFill="1" applyAlignment="1">
      <alignment vertical="center"/>
    </xf>
    <xf numFmtId="164" fontId="0" fillId="11" borderId="3" xfId="0" applyNumberFormat="1" applyFill="1" applyBorder="1" applyAlignment="1">
      <alignment horizontal="center" vertical="center"/>
    </xf>
    <xf numFmtId="0" fontId="19" fillId="0" borderId="0" xfId="0" applyFont="1" applyAlignment="1">
      <alignment vertical="center"/>
    </xf>
    <xf numFmtId="0" fontId="12" fillId="0" borderId="14" xfId="0" applyFont="1" applyBorder="1" applyAlignment="1">
      <alignment vertical="center"/>
    </xf>
    <xf numFmtId="0" fontId="0" fillId="0" borderId="14" xfId="0" applyBorder="1" applyAlignment="1">
      <alignment vertical="center"/>
    </xf>
    <xf numFmtId="0" fontId="0" fillId="0" borderId="14" xfId="0" applyBorder="1" applyAlignment="1">
      <alignment horizontal="center" vertical="center"/>
    </xf>
    <xf numFmtId="164" fontId="0" fillId="0" borderId="14" xfId="0" applyNumberFormat="1" applyBorder="1" applyAlignment="1">
      <alignment vertical="center"/>
    </xf>
    <xf numFmtId="164" fontId="0" fillId="7" borderId="14" xfId="0" applyNumberFormat="1" applyFill="1" applyBorder="1" applyAlignment="1">
      <alignment vertical="center"/>
    </xf>
    <xf numFmtId="0" fontId="0" fillId="0" borderId="0" xfId="0" applyAlignment="1">
      <alignment horizontal="left" vertical="center" indent="1"/>
    </xf>
    <xf numFmtId="164" fontId="0" fillId="14" borderId="14" xfId="0" applyNumberFormat="1" applyFill="1" applyBorder="1" applyAlignment="1">
      <alignment vertical="center"/>
    </xf>
    <xf numFmtId="0" fontId="14" fillId="11" borderId="2" xfId="0" applyFont="1" applyFill="1" applyBorder="1" applyAlignment="1">
      <alignment horizontal="center" vertical="center"/>
    </xf>
    <xf numFmtId="11" fontId="0" fillId="0" borderId="0" xfId="0" applyNumberFormat="1" applyAlignment="1">
      <alignment vertical="center"/>
    </xf>
    <xf numFmtId="164" fontId="0" fillId="0" borderId="1" xfId="0" applyNumberFormat="1" applyBorder="1" applyAlignment="1">
      <alignment horizontal="center" vertical="center"/>
    </xf>
    <xf numFmtId="0" fontId="14" fillId="0" borderId="14" xfId="0" applyFont="1" applyBorder="1" applyAlignment="1">
      <alignment horizontal="center" vertical="center"/>
    </xf>
    <xf numFmtId="164" fontId="0" fillId="0" borderId="15" xfId="0" applyNumberFormat="1" applyBorder="1" applyAlignment="1">
      <alignment horizontal="center" vertical="center"/>
    </xf>
    <xf numFmtId="0" fontId="21" fillId="8" borderId="5" xfId="2" applyFont="1" applyFill="1" applyBorder="1" applyAlignment="1" applyProtection="1">
      <alignment horizontal="left" indent="1"/>
      <protection hidden="1"/>
    </xf>
    <xf numFmtId="0" fontId="20" fillId="8" borderId="6" xfId="0" applyFont="1" applyFill="1" applyBorder="1" applyProtection="1">
      <protection hidden="1"/>
    </xf>
    <xf numFmtId="0" fontId="22" fillId="8" borderId="7" xfId="2" applyFont="1" applyFill="1" applyBorder="1" applyAlignment="1" applyProtection="1">
      <alignment horizontal="right" vertical="center"/>
      <protection hidden="1"/>
    </xf>
    <xf numFmtId="0" fontId="20" fillId="0" borderId="0" xfId="0" applyFont="1" applyProtection="1">
      <protection hidden="1"/>
    </xf>
    <xf numFmtId="0" fontId="23" fillId="8" borderId="8" xfId="2" applyFont="1" applyFill="1" applyBorder="1" applyProtection="1">
      <protection hidden="1"/>
    </xf>
    <xf numFmtId="0" fontId="24" fillId="8" borderId="8" xfId="2" applyFont="1" applyFill="1" applyBorder="1" applyAlignment="1" applyProtection="1">
      <alignment vertical="top"/>
      <protection hidden="1"/>
    </xf>
    <xf numFmtId="0" fontId="21" fillId="8" borderId="13" xfId="2" applyFont="1" applyFill="1" applyBorder="1" applyAlignment="1" applyProtection="1">
      <alignment horizontal="center" vertical="center"/>
      <protection hidden="1"/>
    </xf>
    <xf numFmtId="0" fontId="20" fillId="8" borderId="13" xfId="0" applyFont="1" applyFill="1" applyBorder="1" applyAlignment="1" applyProtection="1">
      <alignment horizontal="left" vertical="center" wrapText="1"/>
      <protection hidden="1"/>
    </xf>
    <xf numFmtId="0" fontId="8" fillId="0" borderId="0" xfId="0" applyFont="1" applyAlignment="1">
      <alignment vertical="center"/>
    </xf>
    <xf numFmtId="0" fontId="25" fillId="0" borderId="0" xfId="0" applyFont="1" applyAlignment="1">
      <alignment vertical="center"/>
    </xf>
  </cellXfs>
  <cellStyles count="7">
    <cellStyle name="Normal" xfId="0" builtinId="0"/>
    <cellStyle name="Normal 26 8" xfId="1" xr:uid="{4E65AC51-8ADE-42AA-8B4C-94BC030D6558}"/>
    <cellStyle name="Normal 26 8 2" xfId="3" xr:uid="{76CC5F8F-B437-49A6-ABBD-2B74B6A78247}"/>
    <cellStyle name="Normal 26 8 2 2" xfId="4" xr:uid="{4F953D8E-6890-4A43-A8A4-031DE1DD2F92}"/>
    <cellStyle name="Normal 26 8 2 2 2" xfId="6" xr:uid="{92A964E5-CFDB-413B-8840-6F7BDE3BA877}"/>
    <cellStyle name="Normal 26 8 3" xfId="5" xr:uid="{03EA4BFE-2664-411B-BAA5-10E9EC0B37A3}"/>
    <cellStyle name="Normal 6" xfId="2" xr:uid="{8AC0D6C4-1A90-4F6E-9448-0529045B6663}"/>
  </cellStyles>
  <dxfs count="0"/>
  <tableStyles count="0" defaultTableStyle="TableStyleMedium2" defaultPivotStyle="PivotStyleLight16"/>
  <colors>
    <mruColors>
      <color rgb="FF466990"/>
      <color rgb="FF87A5C5"/>
      <color rgb="FF0000FF"/>
      <color rgb="FFE1FFE1"/>
      <color rgb="FFEBFFE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10852918</xdr:colOff>
      <xdr:row>5</xdr:row>
      <xdr:rowOff>119064</xdr:rowOff>
    </xdr:from>
    <xdr:to>
      <xdr:col>5</xdr:col>
      <xdr:colOff>14603376</xdr:colOff>
      <xdr:row>6</xdr:row>
      <xdr:rowOff>95250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00918" y="893764"/>
          <a:ext cx="3750458" cy="5095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5</xdr:col>
          <xdr:colOff>5991225</xdr:colOff>
          <xdr:row>17</xdr:row>
          <xdr:rowOff>57150</xdr:rowOff>
        </xdr:from>
        <xdr:to>
          <xdr:col>5</xdr:col>
          <xdr:colOff>8486775</xdr:colOff>
          <xdr:row>19</xdr:row>
          <xdr:rowOff>114300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s-ES" sz="1400" b="0" i="0" u="none" strike="noStrike" baseline="0">
                  <a:solidFill>
                    <a:srgbClr val="000000"/>
                  </a:solidFill>
                  <a:latin typeface="Arial"/>
                  <a:cs typeface="Arial"/>
                </a:rPr>
                <a:t>Accept</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ACS">
      <a:dk1>
        <a:sysClr val="windowText" lastClr="000000"/>
      </a:dk1>
      <a:lt1>
        <a:sysClr val="window" lastClr="FFFFFF"/>
      </a:lt1>
      <a:dk2>
        <a:srgbClr val="00376A"/>
      </a:dk2>
      <a:lt2>
        <a:srgbClr val="466990"/>
      </a:lt2>
      <a:accent1>
        <a:srgbClr val="8A9AB3"/>
      </a:accent1>
      <a:accent2>
        <a:srgbClr val="C2CEDB"/>
      </a:accent2>
      <a:accent3>
        <a:srgbClr val="A5A5A5"/>
      </a:accent3>
      <a:accent4>
        <a:srgbClr val="CCCCCC"/>
      </a:accent4>
      <a:accent5>
        <a:srgbClr val="FDBD00"/>
      </a:accent5>
      <a:accent6>
        <a:srgbClr val="FECD44"/>
      </a:accent6>
      <a:hlink>
        <a:srgbClr val="FFDB75"/>
      </a:hlink>
      <a:folHlink>
        <a:srgbClr val="FFF3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E4AE7-D210-4988-A9D7-58EE1EDFF18D}">
  <sheetPr codeName="Sheet11">
    <tabColor theme="0"/>
    <pageSetUpPr autoPageBreaks="0"/>
  </sheetPr>
  <dimension ref="A1:L52"/>
  <sheetViews>
    <sheetView showGridLines="0" topLeftCell="A6" zoomScale="75" zoomScaleNormal="75" workbookViewId="0"/>
  </sheetViews>
  <sheetFormatPr baseColWidth="10" defaultColWidth="0" defaultRowHeight="11.25" customHeight="1" zeroHeight="1" x14ac:dyDescent="0.2"/>
  <cols>
    <col min="1" max="5" width="10.6640625" customWidth="1"/>
    <col min="6" max="6" width="255.6640625" customWidth="1"/>
    <col min="7" max="11" width="10.6640625" customWidth="1"/>
    <col min="12" max="12" width="0" hidden="1" customWidth="1"/>
    <col min="13" max="16384" width="9.33203125" hidden="1"/>
  </cols>
  <sheetData>
    <row r="1" spans="1:12" x14ac:dyDescent="0.2">
      <c r="A1" s="31"/>
      <c r="B1" s="31"/>
      <c r="C1" s="31"/>
      <c r="D1" s="31"/>
      <c r="E1" s="31"/>
      <c r="F1" s="31"/>
      <c r="G1" s="31"/>
      <c r="H1" s="31"/>
      <c r="I1" s="31"/>
      <c r="J1" s="31"/>
      <c r="K1" s="31"/>
      <c r="L1" s="31"/>
    </row>
    <row r="2" spans="1:12" x14ac:dyDescent="0.2">
      <c r="A2" s="31"/>
      <c r="B2" s="31"/>
      <c r="C2" s="31"/>
      <c r="D2" s="31"/>
      <c r="E2" s="31"/>
      <c r="F2" s="31"/>
      <c r="G2" s="31"/>
      <c r="H2" s="31"/>
      <c r="I2" s="31"/>
      <c r="J2" s="31"/>
      <c r="K2" s="31"/>
      <c r="L2" s="31"/>
    </row>
    <row r="3" spans="1:12" x14ac:dyDescent="0.2">
      <c r="A3" s="31"/>
      <c r="B3" s="31"/>
      <c r="C3" s="31"/>
      <c r="D3" s="31"/>
      <c r="E3" s="31"/>
      <c r="F3" s="31"/>
      <c r="G3" s="31"/>
      <c r="H3" s="31"/>
      <c r="I3" s="31"/>
      <c r="J3" s="31"/>
      <c r="K3" s="31"/>
      <c r="L3" s="31"/>
    </row>
    <row r="4" spans="1:12" ht="14.25" customHeight="1" x14ac:dyDescent="0.2">
      <c r="A4" s="31"/>
      <c r="B4" s="31"/>
      <c r="C4" s="31"/>
      <c r="D4" s="31"/>
      <c r="E4" s="31"/>
      <c r="F4" s="31"/>
      <c r="G4" s="31"/>
      <c r="H4" s="31"/>
      <c r="I4" s="31"/>
      <c r="J4" s="31"/>
      <c r="K4" s="31"/>
      <c r="L4" s="31"/>
    </row>
    <row r="5" spans="1:12" ht="14.25" customHeight="1" thickBot="1" x14ac:dyDescent="0.25">
      <c r="A5" s="31"/>
      <c r="B5" s="31"/>
      <c r="C5" s="31"/>
      <c r="D5" s="31"/>
      <c r="E5" s="31"/>
      <c r="F5" s="31"/>
      <c r="G5" s="31"/>
      <c r="H5" s="31"/>
      <c r="I5" s="31"/>
      <c r="J5" s="31"/>
      <c r="K5" s="31"/>
      <c r="L5" s="31"/>
    </row>
    <row r="6" spans="1:12" ht="42" customHeight="1" x14ac:dyDescent="0.5">
      <c r="A6" s="31"/>
      <c r="B6" s="31"/>
      <c r="C6" s="31"/>
      <c r="D6" s="31"/>
      <c r="E6" s="58" t="s">
        <v>0</v>
      </c>
      <c r="F6" s="59"/>
      <c r="G6" s="60"/>
      <c r="H6" s="61"/>
      <c r="I6" s="31"/>
      <c r="J6" s="31"/>
      <c r="K6" s="31"/>
      <c r="L6" s="31"/>
    </row>
    <row r="7" spans="1:12" ht="11.25" customHeight="1" x14ac:dyDescent="0.4">
      <c r="A7" s="31"/>
      <c r="B7" s="31"/>
      <c r="C7" s="31"/>
      <c r="D7" s="31"/>
      <c r="E7" s="62"/>
      <c r="F7" s="32"/>
      <c r="G7" s="33"/>
      <c r="H7" s="61"/>
      <c r="I7" s="31"/>
      <c r="J7" s="31"/>
      <c r="K7" s="31"/>
      <c r="L7" s="31"/>
    </row>
    <row r="8" spans="1:12" ht="33.75" x14ac:dyDescent="0.2">
      <c r="A8" s="31"/>
      <c r="B8" s="31"/>
      <c r="C8" s="31"/>
      <c r="D8" s="31"/>
      <c r="E8" s="63"/>
      <c r="F8" s="64" t="s">
        <v>1</v>
      </c>
      <c r="G8" s="33"/>
      <c r="H8" s="61"/>
      <c r="I8" s="31"/>
      <c r="J8" s="31"/>
      <c r="K8" s="31"/>
      <c r="L8" s="31"/>
    </row>
    <row r="9" spans="1:12" ht="27" x14ac:dyDescent="0.2">
      <c r="A9" s="31"/>
      <c r="B9" s="31"/>
      <c r="C9" s="31"/>
      <c r="D9" s="31"/>
      <c r="E9" s="63"/>
      <c r="F9" s="32"/>
      <c r="G9" s="33"/>
      <c r="H9" s="61"/>
      <c r="I9" s="31"/>
      <c r="J9" s="31"/>
      <c r="K9" s="31"/>
      <c r="L9" s="31"/>
    </row>
    <row r="10" spans="1:12" x14ac:dyDescent="0.2">
      <c r="A10" s="31"/>
      <c r="B10" s="31"/>
      <c r="C10" s="31"/>
      <c r="D10" s="31"/>
      <c r="E10" s="34"/>
      <c r="F10" s="32"/>
      <c r="G10" s="33"/>
      <c r="H10" s="31"/>
      <c r="I10" s="31"/>
      <c r="J10" s="31"/>
      <c r="K10" s="31"/>
      <c r="L10" s="31"/>
    </row>
    <row r="11" spans="1:12" ht="409.5" customHeight="1" x14ac:dyDescent="0.2">
      <c r="A11" s="31"/>
      <c r="B11" s="31"/>
      <c r="C11" s="31"/>
      <c r="D11" s="31"/>
      <c r="E11" s="34"/>
      <c r="F11" s="65" t="s">
        <v>2</v>
      </c>
      <c r="G11" s="33"/>
      <c r="H11" s="31"/>
      <c r="I11" s="31"/>
      <c r="J11" s="31"/>
      <c r="K11" s="31"/>
      <c r="L11" s="31"/>
    </row>
    <row r="12" spans="1:12" x14ac:dyDescent="0.2">
      <c r="A12" s="31"/>
      <c r="B12" s="31"/>
      <c r="C12" s="31"/>
      <c r="D12" s="31"/>
      <c r="E12" s="34"/>
      <c r="F12" s="32"/>
      <c r="G12" s="33"/>
      <c r="H12" s="31"/>
      <c r="I12" s="31"/>
      <c r="J12" s="31"/>
      <c r="K12" s="31"/>
      <c r="L12" s="31"/>
    </row>
    <row r="13" spans="1:12" x14ac:dyDescent="0.2">
      <c r="A13" s="31"/>
      <c r="B13" s="31"/>
      <c r="C13" s="31"/>
      <c r="D13" s="31"/>
      <c r="E13" s="34"/>
      <c r="F13" s="32"/>
      <c r="G13" s="33"/>
      <c r="H13" s="31"/>
      <c r="I13" s="31"/>
      <c r="J13" s="31"/>
      <c r="K13" s="31"/>
      <c r="L13" s="31"/>
    </row>
    <row r="14" spans="1:12" ht="15" x14ac:dyDescent="0.2">
      <c r="A14" s="31"/>
      <c r="B14" s="31"/>
      <c r="C14" s="31"/>
      <c r="D14" s="31"/>
      <c r="E14" s="34"/>
      <c r="F14" s="35">
        <f ca="1">TODAY()</f>
        <v>45399</v>
      </c>
      <c r="G14" s="33"/>
      <c r="H14" s="31"/>
      <c r="I14" s="31"/>
      <c r="J14" s="31"/>
      <c r="K14" s="31"/>
      <c r="L14" s="31"/>
    </row>
    <row r="15" spans="1:12" x14ac:dyDescent="0.2">
      <c r="A15" s="31"/>
      <c r="B15" s="31"/>
      <c r="C15" s="31"/>
      <c r="D15" s="31"/>
      <c r="E15" s="36"/>
      <c r="F15" s="32"/>
      <c r="G15" s="33"/>
      <c r="H15" s="31"/>
      <c r="I15" s="31"/>
      <c r="J15" s="31"/>
      <c r="K15" s="31"/>
      <c r="L15" s="31"/>
    </row>
    <row r="16" spans="1:12" ht="12" thickBot="1" x14ac:dyDescent="0.25">
      <c r="A16" s="31"/>
      <c r="B16" s="31"/>
      <c r="C16" s="31"/>
      <c r="D16" s="31"/>
      <c r="E16" s="37"/>
      <c r="F16" s="38"/>
      <c r="G16" s="39"/>
      <c r="H16" s="31"/>
      <c r="I16" s="31"/>
      <c r="J16" s="31"/>
      <c r="K16" s="31"/>
      <c r="L16" s="31"/>
    </row>
    <row r="17" spans="1:12" x14ac:dyDescent="0.2">
      <c r="A17" s="31"/>
      <c r="B17" s="31"/>
      <c r="C17" s="31"/>
      <c r="D17" s="31"/>
      <c r="E17" s="31"/>
      <c r="F17" s="31"/>
      <c r="G17" s="31"/>
      <c r="H17" s="31"/>
      <c r="I17" s="31"/>
      <c r="J17" s="31"/>
      <c r="K17" s="31"/>
      <c r="L17" s="31"/>
    </row>
    <row r="18" spans="1:12" x14ac:dyDescent="0.2">
      <c r="A18" s="31"/>
      <c r="B18" s="31"/>
      <c r="C18" s="31"/>
      <c r="D18" s="31"/>
      <c r="E18" s="31"/>
      <c r="F18" s="31"/>
      <c r="G18" s="31"/>
      <c r="H18" s="31"/>
      <c r="I18" s="31"/>
      <c r="J18" s="31"/>
      <c r="K18" s="31"/>
      <c r="L18" s="31"/>
    </row>
    <row r="19" spans="1:12" x14ac:dyDescent="0.2">
      <c r="A19" s="31"/>
      <c r="B19" s="31"/>
      <c r="C19" s="31"/>
      <c r="D19" s="31"/>
      <c r="E19" s="31"/>
      <c r="F19" s="31"/>
      <c r="G19" s="31"/>
      <c r="H19" s="31"/>
      <c r="I19" s="31"/>
      <c r="J19" s="31"/>
      <c r="K19" s="31"/>
      <c r="L19" s="31"/>
    </row>
    <row r="20" spans="1:12" ht="14.25" customHeight="1" x14ac:dyDescent="0.2">
      <c r="A20" s="31"/>
      <c r="B20" s="31"/>
      <c r="C20" s="31"/>
      <c r="D20" s="31"/>
      <c r="E20" s="31"/>
      <c r="F20" s="31"/>
      <c r="G20" s="31"/>
      <c r="H20" s="31"/>
      <c r="I20" s="31"/>
      <c r="J20" s="31"/>
      <c r="K20" s="31"/>
      <c r="L20" s="31"/>
    </row>
    <row r="21" spans="1:12" ht="14.25" customHeight="1" x14ac:dyDescent="0.2">
      <c r="A21" s="31"/>
      <c r="B21" s="31"/>
      <c r="C21" s="31"/>
      <c r="D21" s="31"/>
      <c r="E21" s="31"/>
      <c r="F21" s="31"/>
      <c r="G21" s="31"/>
      <c r="H21" s="31"/>
      <c r="I21" s="31"/>
      <c r="J21" s="31"/>
      <c r="K21" s="31"/>
      <c r="L21" s="31"/>
    </row>
    <row r="33" customFormat="1" hidden="1" x14ac:dyDescent="0.2"/>
    <row r="34" customFormat="1" hidden="1" x14ac:dyDescent="0.2"/>
    <row r="35" customFormat="1" ht="11.25" hidden="1" customHeight="1" x14ac:dyDescent="0.2"/>
    <row r="36" customFormat="1" ht="11.25" hidden="1" customHeight="1" x14ac:dyDescent="0.2"/>
    <row r="37" customFormat="1" ht="11.25" hidden="1" customHeight="1" x14ac:dyDescent="0.2"/>
    <row r="38" customFormat="1" ht="11.25" hidden="1" customHeight="1" x14ac:dyDescent="0.2"/>
    <row r="39" customFormat="1" ht="11.25" hidden="1" customHeight="1" x14ac:dyDescent="0.2"/>
    <row r="40" customFormat="1" ht="11.25" hidden="1" customHeight="1" x14ac:dyDescent="0.2"/>
    <row r="41" customFormat="1" ht="11.25" hidden="1" customHeight="1" x14ac:dyDescent="0.2"/>
    <row r="42" customFormat="1" ht="11.25" hidden="1" customHeight="1" x14ac:dyDescent="0.2"/>
    <row r="43" customFormat="1" ht="11.25" hidden="1" customHeight="1" x14ac:dyDescent="0.2"/>
    <row r="44" customFormat="1" ht="11.25" hidden="1" customHeight="1" x14ac:dyDescent="0.2"/>
    <row r="45" customFormat="1" ht="11.25" hidden="1" customHeight="1" x14ac:dyDescent="0.2"/>
    <row r="46" customFormat="1" ht="11.25" hidden="1" customHeight="1" x14ac:dyDescent="0.2"/>
    <row r="47" customFormat="1" ht="11.25" hidden="1" customHeight="1" x14ac:dyDescent="0.2"/>
    <row r="48" customFormat="1" ht="11.25" hidden="1" customHeight="1" x14ac:dyDescent="0.2"/>
    <row r="49" customFormat="1" ht="11.25" hidden="1" customHeight="1" x14ac:dyDescent="0.2"/>
    <row r="50" customFormat="1" ht="11.25" hidden="1" customHeight="1" x14ac:dyDescent="0.2"/>
    <row r="51" customFormat="1" ht="11.25" hidden="1" customHeight="1" x14ac:dyDescent="0.2"/>
    <row r="52" customFormat="1" ht="11.25" hidden="1" customHeight="1" x14ac:dyDescent="0.2"/>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ThisWorkbook.AcceptDisclaimer">
                <anchor moveWithCells="1" sizeWithCells="1">
                  <from>
                    <xdr:col>5</xdr:col>
                    <xdr:colOff>5991225</xdr:colOff>
                    <xdr:row>17</xdr:row>
                    <xdr:rowOff>57150</xdr:rowOff>
                  </from>
                  <to>
                    <xdr:col>5</xdr:col>
                    <xdr:colOff>8486775</xdr:colOff>
                    <xdr:row>19</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BA628-986A-424D-8CB6-E6BC77285BBB}">
  <sheetPr codeName="Sheet8">
    <tabColor rgb="FF466990"/>
    <pageSetUpPr autoPageBreaks="0"/>
  </sheetPr>
  <dimension ref="A1:BH70"/>
  <sheetViews>
    <sheetView showGridLines="0" tabSelected="1" zoomScale="75" zoomScaleNormal="75" workbookViewId="0">
      <pane xSplit="8" ySplit="10" topLeftCell="I11" activePane="bottomRight" state="frozen"/>
      <selection pane="topRight"/>
      <selection pane="bottomLeft"/>
      <selection pane="bottomRight"/>
    </sheetView>
  </sheetViews>
  <sheetFormatPr baseColWidth="10" defaultColWidth="0" defaultRowHeight="11.25" customHeight="1" zeroHeight="1" x14ac:dyDescent="0.2"/>
  <cols>
    <col min="1" max="2" width="1.33203125" style="1" customWidth="1"/>
    <col min="3" max="3" width="24.6640625" style="1" customWidth="1"/>
    <col min="4" max="4" width="12.1640625" style="1" customWidth="1"/>
    <col min="5" max="5" width="12.83203125" style="4" customWidth="1"/>
    <col min="6" max="6" width="10" style="1" customWidth="1"/>
    <col min="7" max="7" width="15.5" style="1" customWidth="1"/>
    <col min="8" max="9" width="2.5" style="1" customWidth="1"/>
    <col min="10" max="12" width="15.5" style="1" customWidth="1"/>
    <col min="13" max="13" width="14.1640625" style="1" customWidth="1"/>
    <col min="14" max="59" width="15.5" style="1" customWidth="1"/>
    <col min="60" max="60" width="3.1640625" style="1" customWidth="1"/>
    <col min="61" max="16384" width="9.33203125" hidden="1"/>
  </cols>
  <sheetData>
    <row r="1" spans="1:59" ht="3" customHeight="1" x14ac:dyDescent="0.2">
      <c r="F1" s="15"/>
      <c r="G1" s="4"/>
    </row>
    <row r="2" spans="1:59" ht="3" customHeight="1" x14ac:dyDescent="0.2">
      <c r="B2" s="13"/>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row>
    <row r="3" spans="1:59" ht="16.5" customHeight="1" x14ac:dyDescent="0.2">
      <c r="B3" s="42"/>
      <c r="C3" s="2"/>
      <c r="D3" s="5"/>
      <c r="E3" s="5"/>
      <c r="F3" s="5"/>
      <c r="G3" s="5"/>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row>
    <row r="4" spans="1:59" ht="3" customHeight="1" x14ac:dyDescent="0.2">
      <c r="B4" s="13"/>
      <c r="C4" s="2"/>
      <c r="D4" s="5"/>
      <c r="E4" s="5"/>
      <c r="F4" s="7"/>
      <c r="G4" s="8"/>
      <c r="H4" s="3"/>
      <c r="I4" s="3"/>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row>
    <row r="5" spans="1:59" x14ac:dyDescent="0.2">
      <c r="B5" s="12" t="s">
        <v>3</v>
      </c>
      <c r="C5" s="2"/>
      <c r="D5" s="5"/>
      <c r="E5" s="5"/>
      <c r="F5" s="7"/>
      <c r="G5" s="8"/>
      <c r="H5" s="3"/>
      <c r="I5" s="3"/>
      <c r="J5" s="40">
        <f>YEAR(J6)</f>
        <v>2022</v>
      </c>
      <c r="K5" s="40">
        <f t="shared" ref="K5:BG5" si="0">YEAR(K6)</f>
        <v>2023</v>
      </c>
      <c r="L5" s="40">
        <f t="shared" si="0"/>
        <v>2024</v>
      </c>
      <c r="M5" s="40">
        <f t="shared" si="0"/>
        <v>2025</v>
      </c>
      <c r="N5" s="40">
        <f t="shared" si="0"/>
        <v>2026</v>
      </c>
      <c r="O5" s="40">
        <f t="shared" si="0"/>
        <v>2027</v>
      </c>
      <c r="P5" s="40">
        <f t="shared" si="0"/>
        <v>2028</v>
      </c>
      <c r="Q5" s="40">
        <f t="shared" si="0"/>
        <v>2029</v>
      </c>
      <c r="R5" s="40">
        <f t="shared" si="0"/>
        <v>2030</v>
      </c>
      <c r="S5" s="40">
        <f t="shared" si="0"/>
        <v>2031</v>
      </c>
      <c r="T5" s="40">
        <f t="shared" si="0"/>
        <v>2032</v>
      </c>
      <c r="U5" s="40">
        <f t="shared" si="0"/>
        <v>2033</v>
      </c>
      <c r="V5" s="40">
        <f t="shared" si="0"/>
        <v>2034</v>
      </c>
      <c r="W5" s="40">
        <f t="shared" si="0"/>
        <v>2035</v>
      </c>
      <c r="X5" s="40">
        <f t="shared" si="0"/>
        <v>2036</v>
      </c>
      <c r="Y5" s="40">
        <f t="shared" si="0"/>
        <v>2037</v>
      </c>
      <c r="Z5" s="40">
        <f t="shared" si="0"/>
        <v>2038</v>
      </c>
      <c r="AA5" s="40">
        <f t="shared" si="0"/>
        <v>2039</v>
      </c>
      <c r="AB5" s="40">
        <f t="shared" si="0"/>
        <v>2040</v>
      </c>
      <c r="AC5" s="40">
        <f t="shared" si="0"/>
        <v>2041</v>
      </c>
      <c r="AD5" s="40">
        <f t="shared" si="0"/>
        <v>2042</v>
      </c>
      <c r="AE5" s="40">
        <f t="shared" si="0"/>
        <v>2043</v>
      </c>
      <c r="AF5" s="40">
        <f t="shared" si="0"/>
        <v>2044</v>
      </c>
      <c r="AG5" s="40">
        <f t="shared" si="0"/>
        <v>2045</v>
      </c>
      <c r="AH5" s="40">
        <f t="shared" si="0"/>
        <v>2046</v>
      </c>
      <c r="AI5" s="40">
        <f t="shared" si="0"/>
        <v>2047</v>
      </c>
      <c r="AJ5" s="40">
        <f t="shared" si="0"/>
        <v>2048</v>
      </c>
      <c r="AK5" s="40">
        <f t="shared" si="0"/>
        <v>2049</v>
      </c>
      <c r="AL5" s="40">
        <f t="shared" si="0"/>
        <v>2050</v>
      </c>
      <c r="AM5" s="40">
        <f t="shared" si="0"/>
        <v>2051</v>
      </c>
      <c r="AN5" s="40">
        <f t="shared" si="0"/>
        <v>2052</v>
      </c>
      <c r="AO5" s="40">
        <f t="shared" si="0"/>
        <v>2053</v>
      </c>
      <c r="AP5" s="40">
        <f t="shared" si="0"/>
        <v>2054</v>
      </c>
      <c r="AQ5" s="40">
        <f t="shared" si="0"/>
        <v>2055</v>
      </c>
      <c r="AR5" s="40">
        <f t="shared" si="0"/>
        <v>2056</v>
      </c>
      <c r="AS5" s="40">
        <f t="shared" si="0"/>
        <v>2057</v>
      </c>
      <c r="AT5" s="40">
        <f t="shared" si="0"/>
        <v>2058</v>
      </c>
      <c r="AU5" s="40">
        <f t="shared" si="0"/>
        <v>2059</v>
      </c>
      <c r="AV5" s="40">
        <f t="shared" si="0"/>
        <v>2060</v>
      </c>
      <c r="AW5" s="40">
        <f t="shared" si="0"/>
        <v>2061</v>
      </c>
      <c r="AX5" s="40">
        <f t="shared" si="0"/>
        <v>2062</v>
      </c>
      <c r="AY5" s="40">
        <f t="shared" si="0"/>
        <v>2063</v>
      </c>
      <c r="AZ5" s="40">
        <f t="shared" si="0"/>
        <v>2064</v>
      </c>
      <c r="BA5" s="40">
        <f t="shared" si="0"/>
        <v>2065</v>
      </c>
      <c r="BB5" s="40">
        <f t="shared" si="0"/>
        <v>2066</v>
      </c>
      <c r="BC5" s="40">
        <f t="shared" si="0"/>
        <v>2067</v>
      </c>
      <c r="BD5" s="40">
        <f t="shared" si="0"/>
        <v>2068</v>
      </c>
      <c r="BE5" s="40">
        <f t="shared" si="0"/>
        <v>2069</v>
      </c>
      <c r="BF5" s="40">
        <f t="shared" si="0"/>
        <v>2070</v>
      </c>
      <c r="BG5" s="40">
        <f t="shared" si="0"/>
        <v>2071</v>
      </c>
    </row>
    <row r="6" spans="1:59" x14ac:dyDescent="0.2">
      <c r="B6" s="12" t="s">
        <v>4</v>
      </c>
      <c r="C6" s="2"/>
      <c r="D6" s="2"/>
      <c r="E6" s="5"/>
      <c r="F6" s="7"/>
      <c r="G6" s="7"/>
      <c r="H6" s="3"/>
      <c r="I6" s="3"/>
      <c r="J6" s="41">
        <v>44562</v>
      </c>
      <c r="K6" s="30">
        <f>+J7+1</f>
        <v>44927</v>
      </c>
      <c r="L6" s="30">
        <f t="shared" ref="L6:BG6" si="1">+K7+1</f>
        <v>45292</v>
      </c>
      <c r="M6" s="30">
        <f t="shared" si="1"/>
        <v>45658</v>
      </c>
      <c r="N6" s="30">
        <f t="shared" si="1"/>
        <v>46023</v>
      </c>
      <c r="O6" s="30">
        <f t="shared" si="1"/>
        <v>46388</v>
      </c>
      <c r="P6" s="30">
        <f t="shared" si="1"/>
        <v>46753</v>
      </c>
      <c r="Q6" s="30">
        <f t="shared" si="1"/>
        <v>47119</v>
      </c>
      <c r="R6" s="30">
        <f t="shared" si="1"/>
        <v>47484</v>
      </c>
      <c r="S6" s="30">
        <f t="shared" si="1"/>
        <v>47849</v>
      </c>
      <c r="T6" s="30">
        <f t="shared" si="1"/>
        <v>48214</v>
      </c>
      <c r="U6" s="30">
        <f t="shared" si="1"/>
        <v>48580</v>
      </c>
      <c r="V6" s="30">
        <f t="shared" si="1"/>
        <v>48945</v>
      </c>
      <c r="W6" s="30">
        <f t="shared" si="1"/>
        <v>49310</v>
      </c>
      <c r="X6" s="30">
        <f t="shared" si="1"/>
        <v>49675</v>
      </c>
      <c r="Y6" s="30">
        <f t="shared" si="1"/>
        <v>50041</v>
      </c>
      <c r="Z6" s="30">
        <f t="shared" si="1"/>
        <v>50406</v>
      </c>
      <c r="AA6" s="30">
        <f t="shared" si="1"/>
        <v>50771</v>
      </c>
      <c r="AB6" s="30">
        <f t="shared" si="1"/>
        <v>51136</v>
      </c>
      <c r="AC6" s="30">
        <f t="shared" si="1"/>
        <v>51502</v>
      </c>
      <c r="AD6" s="30">
        <f t="shared" si="1"/>
        <v>51867</v>
      </c>
      <c r="AE6" s="30">
        <f t="shared" si="1"/>
        <v>52232</v>
      </c>
      <c r="AF6" s="30">
        <f t="shared" si="1"/>
        <v>52597</v>
      </c>
      <c r="AG6" s="30">
        <f t="shared" si="1"/>
        <v>52963</v>
      </c>
      <c r="AH6" s="30">
        <f t="shared" si="1"/>
        <v>53328</v>
      </c>
      <c r="AI6" s="30">
        <f t="shared" si="1"/>
        <v>53693</v>
      </c>
      <c r="AJ6" s="30">
        <f t="shared" si="1"/>
        <v>54058</v>
      </c>
      <c r="AK6" s="30">
        <f t="shared" si="1"/>
        <v>54424</v>
      </c>
      <c r="AL6" s="30">
        <f t="shared" si="1"/>
        <v>54789</v>
      </c>
      <c r="AM6" s="30">
        <f t="shared" si="1"/>
        <v>55154</v>
      </c>
      <c r="AN6" s="30">
        <f t="shared" si="1"/>
        <v>55519</v>
      </c>
      <c r="AO6" s="30">
        <f t="shared" si="1"/>
        <v>55885</v>
      </c>
      <c r="AP6" s="30">
        <f t="shared" si="1"/>
        <v>56250</v>
      </c>
      <c r="AQ6" s="30">
        <f t="shared" si="1"/>
        <v>56615</v>
      </c>
      <c r="AR6" s="30">
        <f t="shared" si="1"/>
        <v>56980</v>
      </c>
      <c r="AS6" s="30">
        <f t="shared" si="1"/>
        <v>57346</v>
      </c>
      <c r="AT6" s="30">
        <f t="shared" si="1"/>
        <v>57711</v>
      </c>
      <c r="AU6" s="30">
        <f t="shared" si="1"/>
        <v>58076</v>
      </c>
      <c r="AV6" s="30">
        <f t="shared" si="1"/>
        <v>58441</v>
      </c>
      <c r="AW6" s="30">
        <f t="shared" si="1"/>
        <v>58807</v>
      </c>
      <c r="AX6" s="30">
        <f t="shared" si="1"/>
        <v>59172</v>
      </c>
      <c r="AY6" s="30">
        <f t="shared" si="1"/>
        <v>59537</v>
      </c>
      <c r="AZ6" s="30">
        <f t="shared" si="1"/>
        <v>59902</v>
      </c>
      <c r="BA6" s="30">
        <f t="shared" si="1"/>
        <v>60268</v>
      </c>
      <c r="BB6" s="30">
        <f t="shared" si="1"/>
        <v>60633</v>
      </c>
      <c r="BC6" s="30">
        <f t="shared" si="1"/>
        <v>60998</v>
      </c>
      <c r="BD6" s="30">
        <f t="shared" si="1"/>
        <v>61363</v>
      </c>
      <c r="BE6" s="30">
        <f t="shared" si="1"/>
        <v>61729</v>
      </c>
      <c r="BF6" s="30">
        <f t="shared" si="1"/>
        <v>62094</v>
      </c>
      <c r="BG6" s="30">
        <f t="shared" si="1"/>
        <v>62459</v>
      </c>
    </row>
    <row r="7" spans="1:59" x14ac:dyDescent="0.2">
      <c r="B7" s="12" t="s">
        <v>5</v>
      </c>
      <c r="C7" s="2"/>
      <c r="D7" s="2"/>
      <c r="E7" s="5"/>
      <c r="F7" s="7"/>
      <c r="G7" s="7"/>
      <c r="H7" s="6"/>
      <c r="I7" s="6"/>
      <c r="J7" s="30">
        <f>EOMONTH(J6,12-1)</f>
        <v>44926</v>
      </c>
      <c r="K7" s="30">
        <f t="shared" ref="K7:BG7" si="2">EOMONTH(K6,12-1)</f>
        <v>45291</v>
      </c>
      <c r="L7" s="30">
        <f t="shared" si="2"/>
        <v>45657</v>
      </c>
      <c r="M7" s="30">
        <f t="shared" si="2"/>
        <v>46022</v>
      </c>
      <c r="N7" s="30">
        <f t="shared" si="2"/>
        <v>46387</v>
      </c>
      <c r="O7" s="30">
        <f t="shared" si="2"/>
        <v>46752</v>
      </c>
      <c r="P7" s="30">
        <f t="shared" si="2"/>
        <v>47118</v>
      </c>
      <c r="Q7" s="30">
        <f t="shared" si="2"/>
        <v>47483</v>
      </c>
      <c r="R7" s="30">
        <f t="shared" si="2"/>
        <v>47848</v>
      </c>
      <c r="S7" s="30">
        <f t="shared" si="2"/>
        <v>48213</v>
      </c>
      <c r="T7" s="30">
        <f t="shared" si="2"/>
        <v>48579</v>
      </c>
      <c r="U7" s="30">
        <f t="shared" si="2"/>
        <v>48944</v>
      </c>
      <c r="V7" s="30">
        <f t="shared" si="2"/>
        <v>49309</v>
      </c>
      <c r="W7" s="30">
        <f t="shared" si="2"/>
        <v>49674</v>
      </c>
      <c r="X7" s="30">
        <f t="shared" si="2"/>
        <v>50040</v>
      </c>
      <c r="Y7" s="30">
        <f t="shared" si="2"/>
        <v>50405</v>
      </c>
      <c r="Z7" s="30">
        <f t="shared" si="2"/>
        <v>50770</v>
      </c>
      <c r="AA7" s="30">
        <f t="shared" si="2"/>
        <v>51135</v>
      </c>
      <c r="AB7" s="30">
        <f t="shared" si="2"/>
        <v>51501</v>
      </c>
      <c r="AC7" s="30">
        <f t="shared" si="2"/>
        <v>51866</v>
      </c>
      <c r="AD7" s="30">
        <f t="shared" si="2"/>
        <v>52231</v>
      </c>
      <c r="AE7" s="30">
        <f t="shared" si="2"/>
        <v>52596</v>
      </c>
      <c r="AF7" s="30">
        <f t="shared" si="2"/>
        <v>52962</v>
      </c>
      <c r="AG7" s="30">
        <f t="shared" si="2"/>
        <v>53327</v>
      </c>
      <c r="AH7" s="30">
        <f t="shared" si="2"/>
        <v>53692</v>
      </c>
      <c r="AI7" s="30">
        <f t="shared" si="2"/>
        <v>54057</v>
      </c>
      <c r="AJ7" s="30">
        <f t="shared" si="2"/>
        <v>54423</v>
      </c>
      <c r="AK7" s="30">
        <f t="shared" si="2"/>
        <v>54788</v>
      </c>
      <c r="AL7" s="30">
        <f t="shared" si="2"/>
        <v>55153</v>
      </c>
      <c r="AM7" s="30">
        <f t="shared" si="2"/>
        <v>55518</v>
      </c>
      <c r="AN7" s="30">
        <f t="shared" si="2"/>
        <v>55884</v>
      </c>
      <c r="AO7" s="30">
        <f t="shared" si="2"/>
        <v>56249</v>
      </c>
      <c r="AP7" s="30">
        <f t="shared" si="2"/>
        <v>56614</v>
      </c>
      <c r="AQ7" s="30">
        <f t="shared" si="2"/>
        <v>56979</v>
      </c>
      <c r="AR7" s="30">
        <f t="shared" si="2"/>
        <v>57345</v>
      </c>
      <c r="AS7" s="30">
        <f t="shared" si="2"/>
        <v>57710</v>
      </c>
      <c r="AT7" s="30">
        <f t="shared" si="2"/>
        <v>58075</v>
      </c>
      <c r="AU7" s="30">
        <f t="shared" si="2"/>
        <v>58440</v>
      </c>
      <c r="AV7" s="30">
        <f t="shared" si="2"/>
        <v>58806</v>
      </c>
      <c r="AW7" s="30">
        <f t="shared" si="2"/>
        <v>59171</v>
      </c>
      <c r="AX7" s="30">
        <f t="shared" si="2"/>
        <v>59536</v>
      </c>
      <c r="AY7" s="30">
        <f t="shared" si="2"/>
        <v>59901</v>
      </c>
      <c r="AZ7" s="30">
        <f t="shared" si="2"/>
        <v>60267</v>
      </c>
      <c r="BA7" s="30">
        <f t="shared" si="2"/>
        <v>60632</v>
      </c>
      <c r="BB7" s="30">
        <f t="shared" si="2"/>
        <v>60997</v>
      </c>
      <c r="BC7" s="30">
        <f t="shared" si="2"/>
        <v>61362</v>
      </c>
      <c r="BD7" s="30">
        <f t="shared" si="2"/>
        <v>61728</v>
      </c>
      <c r="BE7" s="30">
        <f t="shared" si="2"/>
        <v>62093</v>
      </c>
      <c r="BF7" s="30">
        <f t="shared" si="2"/>
        <v>62458</v>
      </c>
      <c r="BG7" s="30">
        <f t="shared" si="2"/>
        <v>62823</v>
      </c>
    </row>
    <row r="8" spans="1:59" ht="3" customHeight="1" x14ac:dyDescent="0.2">
      <c r="F8" s="15"/>
      <c r="G8" s="4"/>
    </row>
    <row r="9" spans="1:59" ht="15.75" customHeight="1" x14ac:dyDescent="0.2">
      <c r="B9" s="19" t="s">
        <v>6</v>
      </c>
      <c r="C9" s="10"/>
      <c r="D9" s="10"/>
      <c r="E9" s="14"/>
      <c r="F9" s="14"/>
      <c r="G9" s="14"/>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row>
    <row r="10" spans="1:59" ht="3" customHeight="1" x14ac:dyDescent="0.2">
      <c r="F10" s="15"/>
      <c r="G10" s="4"/>
    </row>
    <row r="11" spans="1:59" ht="3" customHeight="1" x14ac:dyDescent="0.2">
      <c r="F11" s="15"/>
      <c r="G11" s="4"/>
    </row>
    <row r="12" spans="1:59" x14ac:dyDescent="0.2">
      <c r="A12" s="9" t="s">
        <v>7</v>
      </c>
      <c r="B12" s="43" t="s">
        <v>8</v>
      </c>
      <c r="C12" s="11"/>
      <c r="D12" s="11"/>
      <c r="E12" s="17"/>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row>
    <row r="13" spans="1:59" x14ac:dyDescent="0.2">
      <c r="A13" s="9"/>
      <c r="B13" s="66"/>
      <c r="C13" s="67" t="s">
        <v>9</v>
      </c>
    </row>
    <row r="14" spans="1:59" x14ac:dyDescent="0.2">
      <c r="E14" s="16" t="s">
        <v>10</v>
      </c>
      <c r="F14" s="16" t="s">
        <v>11</v>
      </c>
      <c r="G14" s="16" t="s">
        <v>12</v>
      </c>
    </row>
    <row r="15" spans="1:59" s="1" customFormat="1" x14ac:dyDescent="0.2">
      <c r="C15" s="1" t="s">
        <v>13</v>
      </c>
      <c r="F15" s="16" t="s">
        <v>14</v>
      </c>
      <c r="G15" s="55">
        <f>SUM(K15:BG15)</f>
        <v>199083.92703919465</v>
      </c>
      <c r="J15" s="20"/>
      <c r="K15" s="18">
        <v>5532</v>
      </c>
      <c r="L15" s="18">
        <v>6362.8191540394191</v>
      </c>
      <c r="M15" s="18">
        <v>6629.699968355475</v>
      </c>
      <c r="N15" s="18">
        <v>6812.1267525557751</v>
      </c>
      <c r="O15" s="18">
        <v>6467.3121688653482</v>
      </c>
      <c r="P15" s="18">
        <v>6883.5101060604975</v>
      </c>
      <c r="Q15" s="18">
        <v>7350.2486880755741</v>
      </c>
      <c r="R15" s="18">
        <v>7643.1308229815404</v>
      </c>
      <c r="S15" s="18">
        <v>7677.0969304829659</v>
      </c>
      <c r="T15" s="18">
        <v>5826.322438617487</v>
      </c>
      <c r="U15" s="18">
        <v>5115.2615351984614</v>
      </c>
      <c r="V15" s="18">
        <v>4735.9084578150832</v>
      </c>
      <c r="W15" s="18">
        <v>4894.6237633136716</v>
      </c>
      <c r="X15" s="18">
        <v>4128.5853791683157</v>
      </c>
      <c r="Y15" s="18">
        <v>4258.9242095492345</v>
      </c>
      <c r="Z15" s="18">
        <v>4377.1537011771134</v>
      </c>
      <c r="AA15" s="18">
        <v>4419.4880958706553</v>
      </c>
      <c r="AB15" s="18">
        <v>4270.4241683726559</v>
      </c>
      <c r="AC15" s="18">
        <v>4571.0674850050109</v>
      </c>
      <c r="AD15" s="18">
        <v>4822.7449173013174</v>
      </c>
      <c r="AE15" s="18">
        <v>5083.4081186117392</v>
      </c>
      <c r="AF15" s="18">
        <v>5343.2208506950865</v>
      </c>
      <c r="AG15" s="18">
        <v>5634.9253078435249</v>
      </c>
      <c r="AH15" s="18">
        <v>5937.4395439339432</v>
      </c>
      <c r="AI15" s="18">
        <v>6182.1285500365175</v>
      </c>
      <c r="AJ15" s="18">
        <v>3035.7034241796391</v>
      </c>
      <c r="AK15" s="18">
        <v>2152.3565646785414</v>
      </c>
      <c r="AL15" s="18">
        <v>2265.3950024026667</v>
      </c>
      <c r="AM15" s="18">
        <v>2371.331504124852</v>
      </c>
      <c r="AN15" s="18">
        <v>2495.7228415921772</v>
      </c>
      <c r="AO15" s="18">
        <v>2617.5314887617142</v>
      </c>
      <c r="AP15" s="18">
        <v>2736.8935588429094</v>
      </c>
      <c r="AQ15" s="18">
        <v>2830.9497043401452</v>
      </c>
      <c r="AR15" s="18">
        <v>2975.6994210238786</v>
      </c>
      <c r="AS15" s="18">
        <v>3118.8265966013705</v>
      </c>
      <c r="AT15" s="18">
        <v>3267.3389527010959</v>
      </c>
      <c r="AU15" s="18">
        <v>3421.6678585128775</v>
      </c>
      <c r="AV15" s="18">
        <v>3590.7934044057001</v>
      </c>
      <c r="AW15" s="18">
        <v>3504.6684677958683</v>
      </c>
      <c r="AX15" s="18">
        <v>2925.2598048288041</v>
      </c>
      <c r="AY15" s="18">
        <v>3065.4540302694923</v>
      </c>
      <c r="AZ15" s="18">
        <v>2076.2241362213194</v>
      </c>
      <c r="BA15" s="18">
        <v>2179.937419613495</v>
      </c>
      <c r="BB15" s="18">
        <v>2291.717047134719</v>
      </c>
      <c r="BC15" s="18">
        <v>2409.1356225655627</v>
      </c>
      <c r="BD15" s="18">
        <v>1338.9367110368244</v>
      </c>
      <c r="BE15" s="18">
        <v>1134.2296690091136</v>
      </c>
      <c r="BF15" s="18">
        <v>318.58269462547878</v>
      </c>
      <c r="BG15" s="18"/>
    </row>
    <row r="16" spans="1:59" s="1" customFormat="1" x14ac:dyDescent="0.2">
      <c r="C16" s="1" t="s">
        <v>15</v>
      </c>
      <c r="F16" s="16" t="str">
        <f>+$F$15</f>
        <v>M' EUR</v>
      </c>
      <c r="G16" s="55">
        <f>SUM(K16:BG16)</f>
        <v>-35701.379189700776</v>
      </c>
      <c r="J16" s="20"/>
      <c r="K16" s="18">
        <v>-1639</v>
      </c>
      <c r="L16" s="18">
        <v>-2029.6399417436958</v>
      </c>
      <c r="M16" s="18">
        <v>-1970.0302739707452</v>
      </c>
      <c r="N16" s="18">
        <v>-1944.6469697101597</v>
      </c>
      <c r="O16" s="18">
        <v>-1764.2695460253976</v>
      </c>
      <c r="P16" s="18">
        <v>-1808.5629067992322</v>
      </c>
      <c r="Q16" s="18">
        <v>-1851.2701298518978</v>
      </c>
      <c r="R16" s="18">
        <v>-1875.2080714934962</v>
      </c>
      <c r="S16" s="18">
        <v>-1703.5893653177482</v>
      </c>
      <c r="T16" s="18">
        <v>-1212.0944008110291</v>
      </c>
      <c r="U16" s="18">
        <v>-1080.2504584223236</v>
      </c>
      <c r="V16" s="18">
        <v>-921.95913947213614</v>
      </c>
      <c r="W16" s="18">
        <v>-944.1141119446487</v>
      </c>
      <c r="X16" s="18">
        <v>-680.44727437926849</v>
      </c>
      <c r="Y16" s="18">
        <v>-664.98307246993932</v>
      </c>
      <c r="Z16" s="18">
        <v>-647.71065952982781</v>
      </c>
      <c r="AA16" s="18">
        <v>-625.25863676853669</v>
      </c>
      <c r="AB16" s="18">
        <v>-595.58834401812237</v>
      </c>
      <c r="AC16" s="18">
        <v>-618.19021393228684</v>
      </c>
      <c r="AD16" s="18">
        <v>-627.40734138390519</v>
      </c>
      <c r="AE16" s="18">
        <v>-636.03625568219945</v>
      </c>
      <c r="AF16" s="18">
        <v>-627.5835753160319</v>
      </c>
      <c r="AG16" s="18">
        <v>-636.68688453058485</v>
      </c>
      <c r="AH16" s="18">
        <v>-646.55245063488121</v>
      </c>
      <c r="AI16" s="18">
        <v>-638.51834929027802</v>
      </c>
      <c r="AJ16" s="18">
        <v>-394.7890395655362</v>
      </c>
      <c r="AK16" s="18">
        <v>-344.08211359241676</v>
      </c>
      <c r="AL16" s="18">
        <v>-354.05041129324769</v>
      </c>
      <c r="AM16" s="18">
        <v>-362.57251043185909</v>
      </c>
      <c r="AN16" s="18">
        <v>-371.84162795487237</v>
      </c>
      <c r="AO16" s="18">
        <v>-380.84626191235901</v>
      </c>
      <c r="AP16" s="18">
        <v>-391.42253280773377</v>
      </c>
      <c r="AQ16" s="18">
        <v>-390.07642485507637</v>
      </c>
      <c r="AR16" s="18">
        <v>-400.88594111079158</v>
      </c>
      <c r="AS16" s="18">
        <v>-404.41354326274552</v>
      </c>
      <c r="AT16" s="18">
        <v>-410.69907736056405</v>
      </c>
      <c r="AU16" s="18">
        <v>-414.78678682959259</v>
      </c>
      <c r="AV16" s="18">
        <v>-420.36570966058673</v>
      </c>
      <c r="AW16" s="18">
        <v>-411.46943191323885</v>
      </c>
      <c r="AX16" s="18">
        <v>-384.37972158544113</v>
      </c>
      <c r="AY16" s="18">
        <v>-370.65502898697827</v>
      </c>
      <c r="AZ16" s="18">
        <v>-177.97534960783707</v>
      </c>
      <c r="BA16" s="18">
        <v>-179.16742640108794</v>
      </c>
      <c r="BB16" s="18">
        <v>-185.94700108327231</v>
      </c>
      <c r="BC16" s="18">
        <v>-196.61172377269472</v>
      </c>
      <c r="BD16" s="18">
        <v>-181.07860305106982</v>
      </c>
      <c r="BE16" s="18">
        <v>-139.07661110173481</v>
      </c>
      <c r="BF16" s="18">
        <v>-44.587938061657418</v>
      </c>
      <c r="BG16" s="18"/>
    </row>
    <row r="17" spans="3:60" ht="3" customHeight="1" x14ac:dyDescent="0.2">
      <c r="F17" s="15"/>
      <c r="G17" s="4"/>
    </row>
    <row r="18" spans="3:60" x14ac:dyDescent="0.2">
      <c r="C18" s="21" t="s">
        <v>16</v>
      </c>
      <c r="D18" s="22"/>
      <c r="E18" s="23"/>
      <c r="F18" s="53" t="str">
        <f>+$F$15</f>
        <v>M' EUR</v>
      </c>
      <c r="G18" s="44">
        <f>SUM(K18:BG18)</f>
        <v>163382.54784949389</v>
      </c>
      <c r="H18" s="22"/>
      <c r="I18" s="22"/>
      <c r="J18" s="24"/>
      <c r="K18" s="29">
        <f>+SUM(K15:K16)</f>
        <v>3893</v>
      </c>
      <c r="L18" s="29">
        <f>+SUM(L15:L16)</f>
        <v>4333.1792122957231</v>
      </c>
      <c r="M18" s="29">
        <f t="shared" ref="M18:BG18" si="3">+SUM(M15:M16)</f>
        <v>4659.6696943847301</v>
      </c>
      <c r="N18" s="29">
        <f t="shared" si="3"/>
        <v>4867.4797828456158</v>
      </c>
      <c r="O18" s="29">
        <f t="shared" si="3"/>
        <v>4703.0426228399501</v>
      </c>
      <c r="P18" s="29">
        <f t="shared" si="3"/>
        <v>5074.9471992612653</v>
      </c>
      <c r="Q18" s="29">
        <f t="shared" si="3"/>
        <v>5498.9785582236764</v>
      </c>
      <c r="R18" s="29">
        <f t="shared" si="3"/>
        <v>5767.922751488044</v>
      </c>
      <c r="S18" s="29">
        <f t="shared" si="3"/>
        <v>5973.5075651652178</v>
      </c>
      <c r="T18" s="29">
        <f t="shared" si="3"/>
        <v>4614.2280378064579</v>
      </c>
      <c r="U18" s="29">
        <f t="shared" si="3"/>
        <v>4035.011076776138</v>
      </c>
      <c r="V18" s="29">
        <f t="shared" si="3"/>
        <v>3813.9493183429472</v>
      </c>
      <c r="W18" s="29">
        <f t="shared" si="3"/>
        <v>3950.5096513690228</v>
      </c>
      <c r="X18" s="29">
        <f t="shared" si="3"/>
        <v>3448.1381047890472</v>
      </c>
      <c r="Y18" s="29">
        <f t="shared" si="3"/>
        <v>3593.941137079295</v>
      </c>
      <c r="Z18" s="29">
        <f t="shared" si="3"/>
        <v>3729.4430416472856</v>
      </c>
      <c r="AA18" s="29">
        <f t="shared" si="3"/>
        <v>3794.2294591021187</v>
      </c>
      <c r="AB18" s="29">
        <f t="shared" si="3"/>
        <v>3674.8358243545335</v>
      </c>
      <c r="AC18" s="29">
        <f t="shared" si="3"/>
        <v>3952.8772710727239</v>
      </c>
      <c r="AD18" s="29">
        <f t="shared" si="3"/>
        <v>4195.3375759174123</v>
      </c>
      <c r="AE18" s="29">
        <f t="shared" si="3"/>
        <v>4447.3718629295399</v>
      </c>
      <c r="AF18" s="29">
        <f t="shared" si="3"/>
        <v>4715.6372753790547</v>
      </c>
      <c r="AG18" s="29">
        <f t="shared" si="3"/>
        <v>4998.2384233129396</v>
      </c>
      <c r="AH18" s="29">
        <f t="shared" si="3"/>
        <v>5290.8870932990621</v>
      </c>
      <c r="AI18" s="29">
        <f t="shared" si="3"/>
        <v>5543.6102007462396</v>
      </c>
      <c r="AJ18" s="29">
        <f t="shared" si="3"/>
        <v>2640.9143846141028</v>
      </c>
      <c r="AK18" s="29">
        <f t="shared" si="3"/>
        <v>1808.2744510861246</v>
      </c>
      <c r="AL18" s="29">
        <f t="shared" si="3"/>
        <v>1911.3445911094191</v>
      </c>
      <c r="AM18" s="29">
        <f t="shared" si="3"/>
        <v>2008.758993692993</v>
      </c>
      <c r="AN18" s="29">
        <f t="shared" si="3"/>
        <v>2123.8812136373049</v>
      </c>
      <c r="AO18" s="29">
        <f t="shared" si="3"/>
        <v>2236.6852268493553</v>
      </c>
      <c r="AP18" s="29">
        <f t="shared" si="3"/>
        <v>2345.4710260351758</v>
      </c>
      <c r="AQ18" s="29">
        <f t="shared" si="3"/>
        <v>2440.8732794850689</v>
      </c>
      <c r="AR18" s="29">
        <f t="shared" si="3"/>
        <v>2574.8134799130871</v>
      </c>
      <c r="AS18" s="29">
        <f t="shared" si="3"/>
        <v>2714.4130533386251</v>
      </c>
      <c r="AT18" s="29">
        <f t="shared" si="3"/>
        <v>2856.6398753405319</v>
      </c>
      <c r="AU18" s="29">
        <f t="shared" si="3"/>
        <v>3006.881071683285</v>
      </c>
      <c r="AV18" s="29">
        <f t="shared" si="3"/>
        <v>3170.4276947451135</v>
      </c>
      <c r="AW18" s="29">
        <f t="shared" si="3"/>
        <v>3093.1990358826297</v>
      </c>
      <c r="AX18" s="29">
        <f t="shared" si="3"/>
        <v>2540.8800832433631</v>
      </c>
      <c r="AY18" s="29">
        <f t="shared" si="3"/>
        <v>2694.7990012825139</v>
      </c>
      <c r="AZ18" s="29">
        <f t="shared" si="3"/>
        <v>1898.2487866134825</v>
      </c>
      <c r="BA18" s="29">
        <f t="shared" si="3"/>
        <v>2000.7699932124069</v>
      </c>
      <c r="BB18" s="29">
        <f t="shared" si="3"/>
        <v>2105.7700460514466</v>
      </c>
      <c r="BC18" s="29">
        <f t="shared" si="3"/>
        <v>2212.5238987928678</v>
      </c>
      <c r="BD18" s="29">
        <f t="shared" si="3"/>
        <v>1157.8581079857545</v>
      </c>
      <c r="BE18" s="29">
        <f t="shared" si="3"/>
        <v>995.15305790737887</v>
      </c>
      <c r="BF18" s="29">
        <f t="shared" si="3"/>
        <v>273.99475656382134</v>
      </c>
      <c r="BG18" s="29">
        <f t="shared" si="3"/>
        <v>0</v>
      </c>
    </row>
    <row r="19" spans="3:60" x14ac:dyDescent="0.2">
      <c r="E19" s="1"/>
      <c r="F19" s="16"/>
      <c r="G19" s="16"/>
      <c r="J19" s="16"/>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row>
    <row r="20" spans="3:60" x14ac:dyDescent="0.2">
      <c r="C20" s="1" t="s">
        <v>17</v>
      </c>
      <c r="E20" s="1"/>
      <c r="F20" s="16" t="str">
        <f>+$F$15</f>
        <v>M' EUR</v>
      </c>
      <c r="G20" s="55">
        <f>SUM(K20:BG20)</f>
        <v>3102.5049132914846</v>
      </c>
      <c r="J20" s="20"/>
      <c r="K20" s="18">
        <v>255.10367089835017</v>
      </c>
      <c r="L20" s="18">
        <v>178.21673492772064</v>
      </c>
      <c r="M20" s="18">
        <v>124.37815484353168</v>
      </c>
      <c r="N20" s="18">
        <v>42.551913327367842</v>
      </c>
      <c r="O20" s="18">
        <v>-10.735556838660315</v>
      </c>
      <c r="P20" s="18">
        <v>4.1144478629220487</v>
      </c>
      <c r="Q20" s="18">
        <v>6.0949458102790928</v>
      </c>
      <c r="R20" s="18">
        <v>-83.835135429667773</v>
      </c>
      <c r="S20" s="18">
        <v>-79.325629816544335</v>
      </c>
      <c r="T20" s="18">
        <v>149.40578363827774</v>
      </c>
      <c r="U20" s="18">
        <v>128.80918655216288</v>
      </c>
      <c r="V20" s="18">
        <v>458.26051001815665</v>
      </c>
      <c r="W20" s="18">
        <v>261.61630254166249</v>
      </c>
      <c r="X20" s="18">
        <v>124.11466440008768</v>
      </c>
      <c r="Y20" s="18">
        <v>110.10160175935908</v>
      </c>
      <c r="Z20" s="18">
        <v>94.247526667370295</v>
      </c>
      <c r="AA20" s="18">
        <v>88.629249800261434</v>
      </c>
      <c r="AB20" s="18">
        <v>84.344634532296212</v>
      </c>
      <c r="AC20" s="18">
        <v>81.343128457260107</v>
      </c>
      <c r="AD20" s="18">
        <v>74.818382471365425</v>
      </c>
      <c r="AE20" s="18">
        <v>68.624055927625534</v>
      </c>
      <c r="AF20" s="18">
        <v>65.276298257169742</v>
      </c>
      <c r="AG20" s="18">
        <v>63.181224788066444</v>
      </c>
      <c r="AH20" s="18">
        <v>55.857330735991468</v>
      </c>
      <c r="AI20" s="18">
        <v>56.568956983660918</v>
      </c>
      <c r="AJ20" s="18">
        <v>51.794813439728642</v>
      </c>
      <c r="AK20" s="18">
        <v>48.001559208127887</v>
      </c>
      <c r="AL20" s="18">
        <v>48.340295906522698</v>
      </c>
      <c r="AM20" s="18">
        <v>49.20801058545365</v>
      </c>
      <c r="AN20" s="18">
        <v>49.671263874834466</v>
      </c>
      <c r="AO20" s="18">
        <v>50.197419919367164</v>
      </c>
      <c r="AP20" s="18">
        <v>50.070216931940898</v>
      </c>
      <c r="AQ20" s="18">
        <v>46.132926059334849</v>
      </c>
      <c r="AR20" s="18">
        <v>44.986937786846212</v>
      </c>
      <c r="AS20" s="18">
        <v>42.117051347167063</v>
      </c>
      <c r="AT20" s="18">
        <v>37.828427059326621</v>
      </c>
      <c r="AU20" s="18">
        <v>34.500917270323157</v>
      </c>
      <c r="AV20" s="18">
        <v>28.314077007738568</v>
      </c>
      <c r="AW20" s="18">
        <v>24.63817599598579</v>
      </c>
      <c r="AX20" s="18">
        <v>20.938632552769061</v>
      </c>
      <c r="AY20" s="18">
        <v>17.914429788842689</v>
      </c>
      <c r="AZ20" s="18">
        <v>13.619670888205274</v>
      </c>
      <c r="BA20" s="18">
        <v>12.589205606732218</v>
      </c>
      <c r="BB20" s="18">
        <v>10.889729162567626</v>
      </c>
      <c r="BC20" s="18">
        <v>8.2267523723972875</v>
      </c>
      <c r="BD20" s="18">
        <v>6.1415192888154166</v>
      </c>
      <c r="BE20" s="18">
        <v>3.711928930728055</v>
      </c>
      <c r="BF20" s="18">
        <v>0.90856919165575467</v>
      </c>
      <c r="BG20" s="18"/>
      <c r="BH20" s="18"/>
    </row>
    <row r="21" spans="3:60" ht="3" customHeight="1" x14ac:dyDescent="0.2">
      <c r="F21" s="15"/>
      <c r="G21" s="4"/>
    </row>
    <row r="22" spans="3:60" x14ac:dyDescent="0.2">
      <c r="C22" s="21" t="s">
        <v>18</v>
      </c>
      <c r="D22" s="22"/>
      <c r="E22" s="23"/>
      <c r="F22" s="53" t="str">
        <f>+$F$15</f>
        <v>M' EUR</v>
      </c>
      <c r="G22" s="44">
        <f>SUM(K22:BG22)</f>
        <v>166485.05276278534</v>
      </c>
      <c r="H22" s="22"/>
      <c r="I22" s="22"/>
      <c r="J22" s="24"/>
      <c r="K22" s="29">
        <f>+SUM(K18:K20)</f>
        <v>4148.1036708983502</v>
      </c>
      <c r="L22" s="29">
        <f t="shared" ref="L22:BG22" si="4">+SUM(L18:L20)</f>
        <v>4511.3959472234437</v>
      </c>
      <c r="M22" s="29">
        <f t="shared" si="4"/>
        <v>4784.0478492282618</v>
      </c>
      <c r="N22" s="29">
        <f t="shared" si="4"/>
        <v>4910.0316961729832</v>
      </c>
      <c r="O22" s="29">
        <f t="shared" si="4"/>
        <v>4692.30706600129</v>
      </c>
      <c r="P22" s="29">
        <f t="shared" si="4"/>
        <v>5079.0616471241874</v>
      </c>
      <c r="Q22" s="29">
        <f t="shared" si="4"/>
        <v>5505.073504033955</v>
      </c>
      <c r="R22" s="29">
        <f t="shared" si="4"/>
        <v>5684.0876160583766</v>
      </c>
      <c r="S22" s="29">
        <f t="shared" si="4"/>
        <v>5894.1819353486735</v>
      </c>
      <c r="T22" s="29">
        <f t="shared" si="4"/>
        <v>4763.633821444736</v>
      </c>
      <c r="U22" s="29">
        <f t="shared" si="4"/>
        <v>4163.8202633283008</v>
      </c>
      <c r="V22" s="29">
        <f t="shared" si="4"/>
        <v>4272.209828361104</v>
      </c>
      <c r="W22" s="29">
        <f t="shared" si="4"/>
        <v>4212.125953910685</v>
      </c>
      <c r="X22" s="29">
        <f t="shared" si="4"/>
        <v>3572.2527691891351</v>
      </c>
      <c r="Y22" s="29">
        <f t="shared" si="4"/>
        <v>3704.0427388386543</v>
      </c>
      <c r="Z22" s="29">
        <f t="shared" si="4"/>
        <v>3823.690568314656</v>
      </c>
      <c r="AA22" s="29">
        <f t="shared" si="4"/>
        <v>3882.8587089023799</v>
      </c>
      <c r="AB22" s="29">
        <f t="shared" si="4"/>
        <v>3759.1804588868299</v>
      </c>
      <c r="AC22" s="29">
        <f t="shared" si="4"/>
        <v>4034.2203995299842</v>
      </c>
      <c r="AD22" s="29">
        <f t="shared" si="4"/>
        <v>4270.1559583887774</v>
      </c>
      <c r="AE22" s="29">
        <f t="shared" si="4"/>
        <v>4515.9959188571656</v>
      </c>
      <c r="AF22" s="29">
        <f t="shared" si="4"/>
        <v>4780.9135736362241</v>
      </c>
      <c r="AG22" s="29">
        <f t="shared" si="4"/>
        <v>5061.4196481010058</v>
      </c>
      <c r="AH22" s="29">
        <f t="shared" si="4"/>
        <v>5346.7444240350533</v>
      </c>
      <c r="AI22" s="29">
        <f t="shared" si="4"/>
        <v>5600.1791577299009</v>
      </c>
      <c r="AJ22" s="29">
        <f t="shared" si="4"/>
        <v>2692.7091980538316</v>
      </c>
      <c r="AK22" s="29">
        <f t="shared" si="4"/>
        <v>1856.2760102942525</v>
      </c>
      <c r="AL22" s="29">
        <f t="shared" si="4"/>
        <v>1959.6848870159417</v>
      </c>
      <c r="AM22" s="29">
        <f t="shared" si="4"/>
        <v>2057.9670042784469</v>
      </c>
      <c r="AN22" s="29">
        <f t="shared" si="4"/>
        <v>2173.5524775121394</v>
      </c>
      <c r="AO22" s="29">
        <f t="shared" si="4"/>
        <v>2286.8826467687227</v>
      </c>
      <c r="AP22" s="29">
        <f t="shared" si="4"/>
        <v>2395.5412429671169</v>
      </c>
      <c r="AQ22" s="29">
        <f t="shared" si="4"/>
        <v>2487.0062055444037</v>
      </c>
      <c r="AR22" s="29">
        <f t="shared" si="4"/>
        <v>2619.8004176999334</v>
      </c>
      <c r="AS22" s="29">
        <f t="shared" si="4"/>
        <v>2756.5301046857921</v>
      </c>
      <c r="AT22" s="29">
        <f t="shared" si="4"/>
        <v>2894.4683023998587</v>
      </c>
      <c r="AU22" s="29">
        <f t="shared" si="4"/>
        <v>3041.381988953608</v>
      </c>
      <c r="AV22" s="29">
        <f t="shared" si="4"/>
        <v>3198.7417717528519</v>
      </c>
      <c r="AW22" s="29">
        <f t="shared" si="4"/>
        <v>3117.8372118786156</v>
      </c>
      <c r="AX22" s="29">
        <f t="shared" si="4"/>
        <v>2561.818715796132</v>
      </c>
      <c r="AY22" s="29">
        <f t="shared" si="4"/>
        <v>2712.7134310713568</v>
      </c>
      <c r="AZ22" s="29">
        <f t="shared" si="4"/>
        <v>1911.8684575016878</v>
      </c>
      <c r="BA22" s="29">
        <f t="shared" si="4"/>
        <v>2013.3591988191392</v>
      </c>
      <c r="BB22" s="29">
        <f t="shared" si="4"/>
        <v>2116.6597752140142</v>
      </c>
      <c r="BC22" s="29">
        <f t="shared" si="4"/>
        <v>2220.750651165265</v>
      </c>
      <c r="BD22" s="29">
        <f t="shared" si="4"/>
        <v>1163.99962727457</v>
      </c>
      <c r="BE22" s="29">
        <f t="shared" si="4"/>
        <v>998.86498683810692</v>
      </c>
      <c r="BF22" s="29">
        <f t="shared" si="4"/>
        <v>274.90332575547711</v>
      </c>
      <c r="BG22" s="29">
        <f t="shared" si="4"/>
        <v>0</v>
      </c>
    </row>
    <row r="23" spans="3:60" x14ac:dyDescent="0.2">
      <c r="E23" s="1"/>
      <c r="F23" s="16"/>
      <c r="G23" s="16"/>
      <c r="J23" s="16"/>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row>
    <row r="24" spans="3:60" x14ac:dyDescent="0.2">
      <c r="C24" s="1" t="s">
        <v>19</v>
      </c>
      <c r="E24" s="1"/>
      <c r="F24" s="16" t="str">
        <f>+$F$15</f>
        <v>M' EUR</v>
      </c>
      <c r="G24" s="55">
        <f t="shared" ref="G24:G29" si="5">SUM(K24:BG24)</f>
        <v>-13521.488518620561</v>
      </c>
      <c r="J24" s="20"/>
      <c r="K24" s="18">
        <v>-1178.5466069121683</v>
      </c>
      <c r="L24" s="18">
        <v>-1205.8175184663464</v>
      </c>
      <c r="M24" s="18">
        <v>-1472.1213698452796</v>
      </c>
      <c r="N24" s="18">
        <v>-1369.7138518336074</v>
      </c>
      <c r="O24" s="18">
        <v>-981.82880697251085</v>
      </c>
      <c r="P24" s="18">
        <v>-570.08118886352611</v>
      </c>
      <c r="Q24" s="18">
        <v>-469.99835746316779</v>
      </c>
      <c r="R24" s="18">
        <v>-453.69150102536133</v>
      </c>
      <c r="S24" s="18">
        <v>-393.5086001033784</v>
      </c>
      <c r="T24" s="18">
        <v>-366.80447387147615</v>
      </c>
      <c r="U24" s="18">
        <v>-290.12116519767869</v>
      </c>
      <c r="V24" s="18">
        <v>-261.1213839909052</v>
      </c>
      <c r="W24" s="18">
        <v>-225.88111387670642</v>
      </c>
      <c r="X24" s="18">
        <v>-267.23857989886642</v>
      </c>
      <c r="Y24" s="18">
        <v>-210.72044081085508</v>
      </c>
      <c r="Z24" s="18">
        <v>-187.11871648557158</v>
      </c>
      <c r="AA24" s="18">
        <v>-201.54478721224751</v>
      </c>
      <c r="AB24" s="18">
        <v>-162.17150051872474</v>
      </c>
      <c r="AC24" s="18">
        <v>-158.29451026851092</v>
      </c>
      <c r="AD24" s="18">
        <v>-159.29002446045513</v>
      </c>
      <c r="AE24" s="18">
        <v>-172.09758788928764</v>
      </c>
      <c r="AF24" s="18">
        <v>-192.29568721057061</v>
      </c>
      <c r="AG24" s="18">
        <v>-237.11524941736624</v>
      </c>
      <c r="AH24" s="18">
        <v>-221.97091340999987</v>
      </c>
      <c r="AI24" s="18">
        <v>-162.88169281014717</v>
      </c>
      <c r="AJ24" s="18">
        <v>-74.261331291962193</v>
      </c>
      <c r="AK24" s="18">
        <v>-88.535302007380352</v>
      </c>
      <c r="AL24" s="18">
        <v>-136.70065124276792</v>
      </c>
      <c r="AM24" s="18">
        <v>-75.799079377698419</v>
      </c>
      <c r="AN24" s="18">
        <v>-57.717658767340211</v>
      </c>
      <c r="AO24" s="18">
        <v>-77.923196921366284</v>
      </c>
      <c r="AP24" s="18">
        <v>-122.18237448081956</v>
      </c>
      <c r="AQ24" s="18">
        <v>-106.14073120821578</v>
      </c>
      <c r="AR24" s="18">
        <v>-115.47298631100969</v>
      </c>
      <c r="AS24" s="18">
        <v>-102.34656907807249</v>
      </c>
      <c r="AT24" s="18">
        <v>-77.949179368081431</v>
      </c>
      <c r="AU24" s="18">
        <v>-131.49041483425626</v>
      </c>
      <c r="AV24" s="18">
        <v>-155.0282527250491</v>
      </c>
      <c r="AW24" s="18">
        <v>-99.354870271340801</v>
      </c>
      <c r="AX24" s="18">
        <v>-61.183908111066685</v>
      </c>
      <c r="AY24" s="18">
        <v>-56.501996981029372</v>
      </c>
      <c r="AZ24" s="18">
        <v>-25.828659534881538</v>
      </c>
      <c r="BA24" s="18">
        <v>-67.420074624137712</v>
      </c>
      <c r="BB24" s="18">
        <v>-78.749705108845902</v>
      </c>
      <c r="BC24" s="18">
        <v>-71.73101483407666</v>
      </c>
      <c r="BD24" s="18">
        <v>-116.33657557486339</v>
      </c>
      <c r="BE24" s="18">
        <v>-38.535051606090704</v>
      </c>
      <c r="BF24" s="18">
        <v>-12.323305545487496</v>
      </c>
      <c r="BG24" s="18"/>
      <c r="BH24" s="18"/>
    </row>
    <row r="25" spans="3:60" x14ac:dyDescent="0.2">
      <c r="C25" s="1" t="s">
        <v>20</v>
      </c>
      <c r="E25" s="1"/>
      <c r="F25" s="16" t="str">
        <f t="shared" ref="F25:F31" si="6">+$F$15</f>
        <v>M' EUR</v>
      </c>
      <c r="G25" s="55">
        <f t="shared" si="5"/>
        <v>-29396.591537288274</v>
      </c>
      <c r="J25" s="20"/>
      <c r="K25" s="18">
        <v>-467.31352012740007</v>
      </c>
      <c r="L25" s="18">
        <v>-616.10850665502346</v>
      </c>
      <c r="M25" s="18">
        <v>-555.56121617625183</v>
      </c>
      <c r="N25" s="18">
        <v>-503.42379198708198</v>
      </c>
      <c r="O25" s="18">
        <v>-549.84096900494774</v>
      </c>
      <c r="P25" s="18">
        <v>-691.58000379673047</v>
      </c>
      <c r="Q25" s="18">
        <v>-765.49751182997966</v>
      </c>
      <c r="R25" s="18">
        <v>-823.67119390069297</v>
      </c>
      <c r="S25" s="18">
        <v>-801.89391794605035</v>
      </c>
      <c r="T25" s="18">
        <v>-641.92847993633052</v>
      </c>
      <c r="U25" s="18">
        <v>-626.64581008119933</v>
      </c>
      <c r="V25" s="18">
        <v>-775.33336940950892</v>
      </c>
      <c r="W25" s="18">
        <v>-954.43060419036544</v>
      </c>
      <c r="X25" s="18">
        <v>-700.99279197931321</v>
      </c>
      <c r="Y25" s="18">
        <v>-613.33162324597174</v>
      </c>
      <c r="Z25" s="18">
        <v>-721.02083920505004</v>
      </c>
      <c r="AA25" s="18">
        <v>-570.18495946323469</v>
      </c>
      <c r="AB25" s="18">
        <v>-742.53245760127322</v>
      </c>
      <c r="AC25" s="18">
        <v>-1278.6581817479778</v>
      </c>
      <c r="AD25" s="18">
        <v>-817.58572066914121</v>
      </c>
      <c r="AE25" s="18">
        <v>-847.88599536705601</v>
      </c>
      <c r="AF25" s="18">
        <v>-1043.8643159441033</v>
      </c>
      <c r="AG25" s="18">
        <v>-1199.8639802045773</v>
      </c>
      <c r="AH25" s="18">
        <v>-1311.2831901361126</v>
      </c>
      <c r="AI25" s="18">
        <v>-1353.2968231227712</v>
      </c>
      <c r="AJ25" s="18">
        <v>-621.37345138042531</v>
      </c>
      <c r="AK25" s="18">
        <v>-167.33211589937457</v>
      </c>
      <c r="AL25" s="18">
        <v>-181.42159869321901</v>
      </c>
      <c r="AM25" s="18">
        <v>-316.19697579679587</v>
      </c>
      <c r="AN25" s="18">
        <v>-344.45087819529414</v>
      </c>
      <c r="AO25" s="18">
        <v>-411.19088353670855</v>
      </c>
      <c r="AP25" s="18">
        <v>-435.95225966200906</v>
      </c>
      <c r="AQ25" s="18">
        <v>-389.42813611671517</v>
      </c>
      <c r="AR25" s="18">
        <v>-421.13023620989873</v>
      </c>
      <c r="AS25" s="18">
        <v>-495.64124026244338</v>
      </c>
      <c r="AT25" s="18">
        <v>-535.3663680882388</v>
      </c>
      <c r="AU25" s="18">
        <v>-533.0373174557725</v>
      </c>
      <c r="AV25" s="18">
        <v>-608.3464439885438</v>
      </c>
      <c r="AW25" s="18">
        <v>-625.04831668860936</v>
      </c>
      <c r="AX25" s="18">
        <v>-484.51879897932884</v>
      </c>
      <c r="AY25" s="18">
        <v>-604.76189364704328</v>
      </c>
      <c r="AZ25" s="18">
        <v>-377.00340199637128</v>
      </c>
      <c r="BA25" s="18">
        <v>-352.13700514300183</v>
      </c>
      <c r="BB25" s="18">
        <v>-490.31881841106861</v>
      </c>
      <c r="BC25" s="18">
        <v>-518.9292305891463</v>
      </c>
      <c r="BD25" s="18">
        <v>-258.77932897133809</v>
      </c>
      <c r="BE25" s="18">
        <v>-263.1805203659801</v>
      </c>
      <c r="BF25" s="18">
        <v>12.683456517200245</v>
      </c>
      <c r="BG25" s="18"/>
      <c r="BH25" s="18"/>
    </row>
    <row r="26" spans="3:60" x14ac:dyDescent="0.2">
      <c r="C26" s="1" t="s">
        <v>21</v>
      </c>
      <c r="E26" s="1"/>
      <c r="F26" s="16" t="str">
        <f t="shared" si="6"/>
        <v>M' EUR</v>
      </c>
      <c r="G26" s="55">
        <f t="shared" si="5"/>
        <v>-1216.1331689671733</v>
      </c>
      <c r="J26" s="20"/>
      <c r="K26" s="18">
        <v>-310.53615243111051</v>
      </c>
      <c r="L26" s="18">
        <v>-78.144016496128046</v>
      </c>
      <c r="M26" s="18">
        <v>-86.892700972191193</v>
      </c>
      <c r="N26" s="18">
        <v>-3.4169399971035901</v>
      </c>
      <c r="O26" s="18">
        <v>-17.216415498120696</v>
      </c>
      <c r="P26" s="18">
        <v>-37.856300074451887</v>
      </c>
      <c r="Q26" s="18">
        <v>46.223267050397354</v>
      </c>
      <c r="R26" s="18">
        <v>46.142020603102772</v>
      </c>
      <c r="S26" s="18">
        <v>-129.17128564169138</v>
      </c>
      <c r="T26" s="18">
        <v>-73.834093752637813</v>
      </c>
      <c r="U26" s="18">
        <v>-53.216814953796543</v>
      </c>
      <c r="V26" s="18">
        <v>-371.73688757563127</v>
      </c>
      <c r="W26" s="18">
        <v>-78.259363804361172</v>
      </c>
      <c r="X26" s="18">
        <v>156.77493168881972</v>
      </c>
      <c r="Y26" s="18">
        <v>81.11901451118635</v>
      </c>
      <c r="Z26" s="18">
        <v>41.946902359163794</v>
      </c>
      <c r="AA26" s="18">
        <v>-55.067761480590001</v>
      </c>
      <c r="AB26" s="18">
        <v>25.233560129093743</v>
      </c>
      <c r="AC26" s="18">
        <v>-95.810022289235505</v>
      </c>
      <c r="AD26" s="18">
        <v>-2.5500987588077235</v>
      </c>
      <c r="AE26" s="18">
        <v>-8.9949278575738791</v>
      </c>
      <c r="AF26" s="18">
        <v>5.626507506632497</v>
      </c>
      <c r="AG26" s="18">
        <v>-15.615513962407569</v>
      </c>
      <c r="AH26" s="18">
        <v>-5.2384346850042398</v>
      </c>
      <c r="AI26" s="18">
        <v>4.0853301920469471</v>
      </c>
      <c r="AJ26" s="18">
        <v>-78.992597978760031</v>
      </c>
      <c r="AK26" s="18">
        <v>205.16373873179185</v>
      </c>
      <c r="AL26" s="18">
        <v>19.190470092483892</v>
      </c>
      <c r="AM26" s="18">
        <v>0.70203584044099543</v>
      </c>
      <c r="AN26" s="18">
        <v>8.4045536860775893</v>
      </c>
      <c r="AO26" s="18">
        <v>4.2176055390636265</v>
      </c>
      <c r="AP26" s="18">
        <v>12.337125044119141</v>
      </c>
      <c r="AQ26" s="18">
        <v>-18.016183970482331</v>
      </c>
      <c r="AR26" s="18">
        <v>-36.138377536843365</v>
      </c>
      <c r="AS26" s="18">
        <v>2.9777685783563088</v>
      </c>
      <c r="AT26" s="18">
        <v>10.256642349550498</v>
      </c>
      <c r="AU26" s="18">
        <v>13.797380249119161</v>
      </c>
      <c r="AV26" s="18">
        <v>17.396374830224232</v>
      </c>
      <c r="AW26" s="18">
        <v>2.2928710935017893</v>
      </c>
      <c r="AX26" s="18">
        <v>8.8648988833879994</v>
      </c>
      <c r="AY26" s="18">
        <v>20.012550837626616</v>
      </c>
      <c r="AZ26" s="18">
        <v>31.26324765263924</v>
      </c>
      <c r="BA26" s="18">
        <v>46.252727798733687</v>
      </c>
      <c r="BB26" s="18">
        <v>43.812692290867716</v>
      </c>
      <c r="BC26" s="18">
        <v>45.685730354980038</v>
      </c>
      <c r="BD26" s="18">
        <v>179.62524841645634</v>
      </c>
      <c r="BE26" s="18">
        <v>7.7461950202268328</v>
      </c>
      <c r="BF26" s="18">
        <v>-746.57967058033546</v>
      </c>
      <c r="BG26" s="18"/>
      <c r="BH26" s="18"/>
    </row>
    <row r="27" spans="3:60" x14ac:dyDescent="0.2">
      <c r="C27" s="1" t="s">
        <v>22</v>
      </c>
      <c r="E27" s="1"/>
      <c r="F27" s="16" t="str">
        <f t="shared" si="6"/>
        <v>M' EUR</v>
      </c>
      <c r="G27" s="55">
        <f t="shared" si="5"/>
        <v>1418.43880593637</v>
      </c>
      <c r="J27" s="20"/>
      <c r="K27" s="18">
        <v>150.59309320604854</v>
      </c>
      <c r="L27" s="18">
        <v>165.73497440692142</v>
      </c>
      <c r="M27" s="18">
        <v>86.1</v>
      </c>
      <c r="N27" s="18">
        <v>75.507851493665839</v>
      </c>
      <c r="O27" s="18">
        <v>109.31524092311828</v>
      </c>
      <c r="P27" s="18">
        <v>477.90520722286851</v>
      </c>
      <c r="Q27" s="18">
        <v>0</v>
      </c>
      <c r="R27" s="18">
        <v>534.88210441069407</v>
      </c>
      <c r="S27" s="18">
        <v>0</v>
      </c>
      <c r="T27" s="18">
        <v>0</v>
      </c>
      <c r="U27" s="18">
        <v>0</v>
      </c>
      <c r="V27" s="18">
        <v>-22.078726241601917</v>
      </c>
      <c r="W27" s="18">
        <v>0</v>
      </c>
      <c r="X27" s="18">
        <v>0</v>
      </c>
      <c r="Y27" s="18">
        <v>-166.839172070525</v>
      </c>
      <c r="Z27" s="18">
        <v>0</v>
      </c>
      <c r="AA27" s="18">
        <v>0</v>
      </c>
      <c r="AB27" s="18">
        <v>-25.3635726268155</v>
      </c>
      <c r="AC27" s="18">
        <v>59.718282089614398</v>
      </c>
      <c r="AD27" s="18">
        <v>0</v>
      </c>
      <c r="AE27" s="18">
        <v>0</v>
      </c>
      <c r="AF27" s="18">
        <v>0</v>
      </c>
      <c r="AG27" s="18">
        <v>0</v>
      </c>
      <c r="AH27" s="18">
        <v>0</v>
      </c>
      <c r="AI27" s="18">
        <v>0</v>
      </c>
      <c r="AJ27" s="18">
        <v>0</v>
      </c>
      <c r="AK27" s="18">
        <v>0</v>
      </c>
      <c r="AL27" s="18">
        <v>0</v>
      </c>
      <c r="AM27" s="18">
        <v>0</v>
      </c>
      <c r="AN27" s="18">
        <v>0</v>
      </c>
      <c r="AO27" s="18">
        <v>0</v>
      </c>
      <c r="AP27" s="18">
        <v>0</v>
      </c>
      <c r="AQ27" s="18">
        <v>-27.036476877618501</v>
      </c>
      <c r="AR27" s="18">
        <v>0</v>
      </c>
      <c r="AS27" s="18">
        <v>0</v>
      </c>
      <c r="AT27" s="18">
        <v>0</v>
      </c>
      <c r="AU27" s="18">
        <v>0</v>
      </c>
      <c r="AV27" s="18">
        <v>0</v>
      </c>
      <c r="AW27" s="18">
        <v>0</v>
      </c>
      <c r="AX27" s="18">
        <v>0</v>
      </c>
      <c r="AY27" s="18">
        <v>0</v>
      </c>
      <c r="AZ27" s="18">
        <v>0</v>
      </c>
      <c r="BA27" s="18">
        <v>0</v>
      </c>
      <c r="BB27" s="18">
        <v>0</v>
      </c>
      <c r="BC27" s="18">
        <v>0</v>
      </c>
      <c r="BD27" s="18">
        <v>0</v>
      </c>
      <c r="BE27" s="18">
        <v>0</v>
      </c>
      <c r="BF27" s="18">
        <v>0</v>
      </c>
      <c r="BG27" s="18"/>
      <c r="BH27" s="18"/>
    </row>
    <row r="28" spans="3:60" x14ac:dyDescent="0.2">
      <c r="C28" s="1" t="s">
        <v>23</v>
      </c>
      <c r="E28" s="1"/>
      <c r="F28" s="16" t="str">
        <f t="shared" si="6"/>
        <v>M' EUR</v>
      </c>
      <c r="G28" s="55">
        <f t="shared" si="5"/>
        <v>-3964.2252226656619</v>
      </c>
      <c r="J28" s="20"/>
      <c r="K28" s="18">
        <v>-3964.2252226656619</v>
      </c>
      <c r="L28" s="18">
        <v>0</v>
      </c>
      <c r="M28" s="18">
        <v>0</v>
      </c>
      <c r="N28" s="18">
        <v>0</v>
      </c>
      <c r="O28" s="18">
        <v>0</v>
      </c>
      <c r="P28" s="18">
        <v>0</v>
      </c>
      <c r="Q28" s="18">
        <v>0</v>
      </c>
      <c r="R28" s="18">
        <v>0</v>
      </c>
      <c r="S28" s="18">
        <v>0</v>
      </c>
      <c r="T28" s="18">
        <v>0</v>
      </c>
      <c r="U28" s="18">
        <v>0</v>
      </c>
      <c r="V28" s="18">
        <v>0</v>
      </c>
      <c r="W28" s="18">
        <v>0</v>
      </c>
      <c r="X28" s="18">
        <v>0</v>
      </c>
      <c r="Y28" s="18">
        <v>0</v>
      </c>
      <c r="Z28" s="18">
        <v>0</v>
      </c>
      <c r="AA28" s="18">
        <v>0</v>
      </c>
      <c r="AB28" s="18">
        <v>0</v>
      </c>
      <c r="AC28" s="18">
        <v>0</v>
      </c>
      <c r="AD28" s="18">
        <v>0</v>
      </c>
      <c r="AE28" s="18">
        <v>0</v>
      </c>
      <c r="AF28" s="18">
        <v>0</v>
      </c>
      <c r="AG28" s="18">
        <v>0</v>
      </c>
      <c r="AH28" s="18">
        <v>0</v>
      </c>
      <c r="AI28" s="18">
        <v>0</v>
      </c>
      <c r="AJ28" s="18">
        <v>0</v>
      </c>
      <c r="AK28" s="18">
        <v>0</v>
      </c>
      <c r="AL28" s="18">
        <v>0</v>
      </c>
      <c r="AM28" s="18">
        <v>0</v>
      </c>
      <c r="AN28" s="18">
        <v>0</v>
      </c>
      <c r="AO28" s="18">
        <v>0</v>
      </c>
      <c r="AP28" s="18">
        <v>0</v>
      </c>
      <c r="AQ28" s="18">
        <v>0</v>
      </c>
      <c r="AR28" s="18">
        <v>0</v>
      </c>
      <c r="AS28" s="18">
        <v>0</v>
      </c>
      <c r="AT28" s="18">
        <v>0</v>
      </c>
      <c r="AU28" s="18">
        <v>0</v>
      </c>
      <c r="AV28" s="18">
        <v>0</v>
      </c>
      <c r="AW28" s="18">
        <v>0</v>
      </c>
      <c r="AX28" s="18">
        <v>0</v>
      </c>
      <c r="AY28" s="18">
        <v>0</v>
      </c>
      <c r="AZ28" s="18">
        <v>0</v>
      </c>
      <c r="BA28" s="18">
        <v>0</v>
      </c>
      <c r="BB28" s="18">
        <v>0</v>
      </c>
      <c r="BC28" s="18">
        <v>0</v>
      </c>
      <c r="BD28" s="18">
        <v>0</v>
      </c>
      <c r="BE28" s="18">
        <v>0</v>
      </c>
      <c r="BF28" s="18">
        <v>0</v>
      </c>
      <c r="BG28" s="18"/>
      <c r="BH28" s="18"/>
    </row>
    <row r="29" spans="3:60" x14ac:dyDescent="0.2">
      <c r="C29" s="1" t="s">
        <v>24</v>
      </c>
      <c r="E29" s="1"/>
      <c r="F29" s="16" t="str">
        <f t="shared" si="6"/>
        <v>M' EUR</v>
      </c>
      <c r="G29" s="55">
        <f t="shared" si="5"/>
        <v>407.40612085941024</v>
      </c>
      <c r="J29" s="20"/>
      <c r="K29" s="18">
        <v>15.180337340000001</v>
      </c>
      <c r="L29" s="18">
        <v>12.307000000000016</v>
      </c>
      <c r="M29" s="18">
        <v>24.050558592394054</v>
      </c>
      <c r="N29" s="18">
        <v>16.049720728741477</v>
      </c>
      <c r="O29" s="18">
        <v>16.865164971083686</v>
      </c>
      <c r="P29" s="18">
        <v>20.898787719470647</v>
      </c>
      <c r="Q29" s="18">
        <v>19.162714185504228</v>
      </c>
      <c r="R29" s="18">
        <v>19.348177786613178</v>
      </c>
      <c r="S29" s="18">
        <v>70.978951906221937</v>
      </c>
      <c r="T29" s="18">
        <v>14.370149894383303</v>
      </c>
      <c r="U29" s="18">
        <v>15.425323388240486</v>
      </c>
      <c r="V29" s="18">
        <v>61.496964825517807</v>
      </c>
      <c r="W29" s="18">
        <v>21.075691835811085</v>
      </c>
      <c r="X29" s="18">
        <v>25.973305009871865</v>
      </c>
      <c r="Y29" s="18">
        <v>19.168505914921525</v>
      </c>
      <c r="Z29" s="18">
        <v>7.3028193981647291</v>
      </c>
      <c r="AA29" s="18">
        <v>10.152802400013115</v>
      </c>
      <c r="AB29" s="18">
        <v>10.63750265535532</v>
      </c>
      <c r="AC29" s="18">
        <v>6.9616423071017834</v>
      </c>
      <c r="AD29" s="18">
        <v>0</v>
      </c>
      <c r="AE29" s="18">
        <v>0</v>
      </c>
      <c r="AF29" s="18">
        <v>0</v>
      </c>
      <c r="AG29" s="18">
        <v>0</v>
      </c>
      <c r="AH29" s="18">
        <v>0</v>
      </c>
      <c r="AI29" s="18">
        <v>0</v>
      </c>
      <c r="AJ29" s="18">
        <v>0</v>
      </c>
      <c r="AK29" s="18">
        <v>0</v>
      </c>
      <c r="AL29" s="18">
        <v>0</v>
      </c>
      <c r="AM29" s="18">
        <v>0</v>
      </c>
      <c r="AN29" s="18">
        <v>0</v>
      </c>
      <c r="AO29" s="18">
        <v>0</v>
      </c>
      <c r="AP29" s="18">
        <v>0</v>
      </c>
      <c r="AQ29" s="18">
        <v>0</v>
      </c>
      <c r="AR29" s="18">
        <v>0</v>
      </c>
      <c r="AS29" s="18">
        <v>0</v>
      </c>
      <c r="AT29" s="18">
        <v>0</v>
      </c>
      <c r="AU29" s="18">
        <v>0</v>
      </c>
      <c r="AV29" s="18">
        <v>0</v>
      </c>
      <c r="AW29" s="18">
        <v>0</v>
      </c>
      <c r="AX29" s="18">
        <v>0</v>
      </c>
      <c r="AY29" s="18">
        <v>0</v>
      </c>
      <c r="AZ29" s="18">
        <v>0</v>
      </c>
      <c r="BA29" s="18">
        <v>0</v>
      </c>
      <c r="BB29" s="18">
        <v>0</v>
      </c>
      <c r="BC29" s="18">
        <v>0</v>
      </c>
      <c r="BD29" s="18">
        <v>0</v>
      </c>
      <c r="BE29" s="18">
        <v>0</v>
      </c>
      <c r="BF29" s="18">
        <v>0</v>
      </c>
      <c r="BG29" s="18"/>
      <c r="BH29" s="18"/>
    </row>
    <row r="30" spans="3:60" ht="3" customHeight="1" x14ac:dyDescent="0.2">
      <c r="F30" s="15"/>
      <c r="G30" s="4"/>
    </row>
    <row r="31" spans="3:60" x14ac:dyDescent="0.2">
      <c r="C31" s="21" t="s">
        <v>25</v>
      </c>
      <c r="D31" s="22"/>
      <c r="E31" s="23"/>
      <c r="F31" s="53" t="str">
        <f t="shared" si="6"/>
        <v>M' EUR</v>
      </c>
      <c r="G31" s="44">
        <f>SUM(K31:BG31)</f>
        <v>120212.45924203951</v>
      </c>
      <c r="H31" s="22"/>
      <c r="I31" s="22"/>
      <c r="J31" s="24"/>
      <c r="K31" s="29">
        <f>SUM(K22:K30)</f>
        <v>-1606.744400691942</v>
      </c>
      <c r="L31" s="29">
        <f t="shared" ref="L31:BG31" si="7">SUM(L22:L30)</f>
        <v>2789.3678800128673</v>
      </c>
      <c r="M31" s="29">
        <f t="shared" si="7"/>
        <v>2779.6231208269337</v>
      </c>
      <c r="N31" s="29">
        <f t="shared" si="7"/>
        <v>3125.0346845775975</v>
      </c>
      <c r="O31" s="29">
        <f t="shared" si="7"/>
        <v>3269.6012804199127</v>
      </c>
      <c r="P31" s="29">
        <f t="shared" si="7"/>
        <v>4278.3481493318177</v>
      </c>
      <c r="Q31" s="29">
        <f t="shared" si="7"/>
        <v>4334.9636159767088</v>
      </c>
      <c r="R31" s="29">
        <f t="shared" si="7"/>
        <v>5007.097223932733</v>
      </c>
      <c r="S31" s="29">
        <f t="shared" si="7"/>
        <v>4640.5870835637743</v>
      </c>
      <c r="T31" s="29">
        <f t="shared" si="7"/>
        <v>3695.436923778675</v>
      </c>
      <c r="U31" s="29">
        <f t="shared" si="7"/>
        <v>3209.2617964838669</v>
      </c>
      <c r="V31" s="29">
        <f t="shared" si="7"/>
        <v>2903.4364259689746</v>
      </c>
      <c r="W31" s="29">
        <f t="shared" si="7"/>
        <v>2974.6305638750628</v>
      </c>
      <c r="X31" s="29">
        <f t="shared" si="7"/>
        <v>2786.7696340096472</v>
      </c>
      <c r="Y31" s="29">
        <f t="shared" si="7"/>
        <v>2813.4390231374109</v>
      </c>
      <c r="Z31" s="29">
        <f t="shared" si="7"/>
        <v>2964.8007343813633</v>
      </c>
      <c r="AA31" s="29">
        <f t="shared" si="7"/>
        <v>3066.2140031463209</v>
      </c>
      <c r="AB31" s="29">
        <f t="shared" si="7"/>
        <v>2864.9839909244656</v>
      </c>
      <c r="AC31" s="29">
        <f t="shared" si="7"/>
        <v>2568.1376096209769</v>
      </c>
      <c r="AD31" s="29">
        <f t="shared" si="7"/>
        <v>3290.7301145003735</v>
      </c>
      <c r="AE31" s="29">
        <f t="shared" si="7"/>
        <v>3487.017407743248</v>
      </c>
      <c r="AF31" s="29">
        <f t="shared" si="7"/>
        <v>3550.3800779881826</v>
      </c>
      <c r="AG31" s="29">
        <f t="shared" si="7"/>
        <v>3608.8249045166544</v>
      </c>
      <c r="AH31" s="29">
        <f t="shared" si="7"/>
        <v>3808.2518858039361</v>
      </c>
      <c r="AI31" s="29">
        <f t="shared" si="7"/>
        <v>4088.0859719890295</v>
      </c>
      <c r="AJ31" s="29">
        <f t="shared" si="7"/>
        <v>1918.0818174026845</v>
      </c>
      <c r="AK31" s="29">
        <f t="shared" si="7"/>
        <v>1805.5723311192896</v>
      </c>
      <c r="AL31" s="29">
        <f t="shared" si="7"/>
        <v>1660.7531071724386</v>
      </c>
      <c r="AM31" s="29">
        <f t="shared" si="7"/>
        <v>1666.6729849443934</v>
      </c>
      <c r="AN31" s="29">
        <f t="shared" si="7"/>
        <v>1779.7884942355827</v>
      </c>
      <c r="AO31" s="29">
        <f t="shared" si="7"/>
        <v>1801.9861718497118</v>
      </c>
      <c r="AP31" s="29">
        <f t="shared" si="7"/>
        <v>1849.7437338684076</v>
      </c>
      <c r="AQ31" s="29">
        <f t="shared" si="7"/>
        <v>1946.3846773713719</v>
      </c>
      <c r="AR31" s="29">
        <f t="shared" si="7"/>
        <v>2047.0588176421818</v>
      </c>
      <c r="AS31" s="29">
        <f t="shared" si="7"/>
        <v>2161.5200639236327</v>
      </c>
      <c r="AT31" s="29">
        <f t="shared" si="7"/>
        <v>2291.4093972930891</v>
      </c>
      <c r="AU31" s="29">
        <f t="shared" si="7"/>
        <v>2390.6516369126985</v>
      </c>
      <c r="AV31" s="29">
        <f t="shared" si="7"/>
        <v>2452.7634498694833</v>
      </c>
      <c r="AW31" s="29">
        <f t="shared" si="7"/>
        <v>2395.7268960121673</v>
      </c>
      <c r="AX31" s="29">
        <f t="shared" si="7"/>
        <v>2024.9809075891244</v>
      </c>
      <c r="AY31" s="29">
        <f t="shared" si="7"/>
        <v>2071.4620912809114</v>
      </c>
      <c r="AZ31" s="29">
        <f t="shared" si="7"/>
        <v>1540.2996436230742</v>
      </c>
      <c r="BA31" s="29">
        <f t="shared" si="7"/>
        <v>1640.0548468507336</v>
      </c>
      <c r="BB31" s="29">
        <f t="shared" si="7"/>
        <v>1591.4039439849673</v>
      </c>
      <c r="BC31" s="29">
        <f t="shared" si="7"/>
        <v>1675.7761360970221</v>
      </c>
      <c r="BD31" s="29">
        <f t="shared" si="7"/>
        <v>968.50897114482473</v>
      </c>
      <c r="BE31" s="29">
        <f t="shared" si="7"/>
        <v>704.89560988626295</v>
      </c>
      <c r="BF31" s="29">
        <f t="shared" si="7"/>
        <v>-471.31619385314559</v>
      </c>
      <c r="BG31" s="29">
        <f t="shared" si="7"/>
        <v>0</v>
      </c>
    </row>
    <row r="32" spans="3:60" x14ac:dyDescent="0.2">
      <c r="E32" s="1"/>
      <c r="F32" s="16"/>
      <c r="G32" s="16"/>
      <c r="J32" s="16"/>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row>
    <row r="33" spans="3:60" x14ac:dyDescent="0.2">
      <c r="C33" s="1" t="s">
        <v>26</v>
      </c>
      <c r="E33" s="1"/>
      <c r="F33" s="16" t="str">
        <f t="shared" ref="F33:F38" si="8">+$F$15</f>
        <v>M' EUR</v>
      </c>
      <c r="G33" s="55">
        <f t="shared" ref="G33:G37" si="9">SUM(K33:BG33)</f>
        <v>166.67065205484988</v>
      </c>
      <c r="J33" s="20"/>
      <c r="K33" s="18">
        <v>-51.125819419999999</v>
      </c>
      <c r="L33" s="18">
        <v>56.354027276736964</v>
      </c>
      <c r="M33" s="18">
        <v>-104.63727972173078</v>
      </c>
      <c r="N33" s="18">
        <v>-38.181130483486442</v>
      </c>
      <c r="O33" s="18">
        <v>13.081886223266572</v>
      </c>
      <c r="P33" s="18">
        <v>-46.406465705712279</v>
      </c>
      <c r="Q33" s="18">
        <v>-42.528316449130372</v>
      </c>
      <c r="R33" s="18">
        <v>300.0755236986472</v>
      </c>
      <c r="S33" s="18">
        <v>29.715021469187569</v>
      </c>
      <c r="T33" s="18">
        <v>-20.824519941165473</v>
      </c>
      <c r="U33" s="18">
        <v>-32.147048442334409</v>
      </c>
      <c r="V33" s="18">
        <v>-33.45074899992678</v>
      </c>
      <c r="W33" s="18">
        <v>-19.295030747985791</v>
      </c>
      <c r="X33" s="18">
        <v>32.416190979963261</v>
      </c>
      <c r="Y33" s="18">
        <v>45.792202402014617</v>
      </c>
      <c r="Z33" s="18">
        <v>46.650427169768811</v>
      </c>
      <c r="AA33" s="18">
        <v>-5.1864011159738341</v>
      </c>
      <c r="AB33" s="18">
        <v>-12.50655608878489</v>
      </c>
      <c r="AC33" s="18">
        <v>-9.4152241885339425</v>
      </c>
      <c r="AD33" s="18">
        <v>-19.460042203988237</v>
      </c>
      <c r="AE33" s="18">
        <v>-18.225362177643309</v>
      </c>
      <c r="AF33" s="18">
        <v>-24.062476889758354</v>
      </c>
      <c r="AG33" s="18">
        <v>4.8592005256021604</v>
      </c>
      <c r="AH33" s="18">
        <v>42.76835257934475</v>
      </c>
      <c r="AI33" s="18">
        <v>67.229401658325244</v>
      </c>
      <c r="AJ33" s="18">
        <v>0</v>
      </c>
      <c r="AK33" s="18">
        <v>5.1808406481476448</v>
      </c>
      <c r="AL33" s="18">
        <v>0</v>
      </c>
      <c r="AM33" s="18">
        <v>0</v>
      </c>
      <c r="AN33" s="18">
        <v>0</v>
      </c>
      <c r="AO33" s="18">
        <v>0</v>
      </c>
      <c r="AP33" s="18">
        <v>0</v>
      </c>
      <c r="AQ33" s="18">
        <v>0</v>
      </c>
      <c r="AR33" s="18">
        <v>0</v>
      </c>
      <c r="AS33" s="18">
        <v>0</v>
      </c>
      <c r="AT33" s="18">
        <v>0</v>
      </c>
      <c r="AU33" s="18">
        <v>0</v>
      </c>
      <c r="AV33" s="18">
        <v>0</v>
      </c>
      <c r="AW33" s="18">
        <v>0</v>
      </c>
      <c r="AX33" s="18">
        <v>0</v>
      </c>
      <c r="AY33" s="18">
        <v>0</v>
      </c>
      <c r="AZ33" s="18">
        <v>0</v>
      </c>
      <c r="BA33" s="18">
        <v>0</v>
      </c>
      <c r="BB33" s="18">
        <v>0</v>
      </c>
      <c r="BC33" s="18">
        <v>0</v>
      </c>
      <c r="BD33" s="18">
        <v>0</v>
      </c>
      <c r="BE33" s="18">
        <v>0</v>
      </c>
      <c r="BF33" s="18">
        <v>0</v>
      </c>
      <c r="BG33" s="18"/>
      <c r="BH33" s="18"/>
    </row>
    <row r="34" spans="3:60" x14ac:dyDescent="0.2">
      <c r="C34" s="1" t="s">
        <v>27</v>
      </c>
      <c r="E34" s="1"/>
      <c r="F34" s="16" t="str">
        <f t="shared" si="8"/>
        <v>M' EUR</v>
      </c>
      <c r="G34" s="55">
        <f t="shared" si="9"/>
        <v>3187.2927974603513</v>
      </c>
      <c r="J34" s="20"/>
      <c r="K34" s="18">
        <v>248.76150755970002</v>
      </c>
      <c r="L34" s="18">
        <v>236.3309539036452</v>
      </c>
      <c r="M34" s="18">
        <v>174.17685795954296</v>
      </c>
      <c r="N34" s="18">
        <v>117.88353009302864</v>
      </c>
      <c r="O34" s="18">
        <v>107.06397501467987</v>
      </c>
      <c r="P34" s="18">
        <v>104.85763962530841</v>
      </c>
      <c r="Q34" s="18">
        <v>118.06720653107567</v>
      </c>
      <c r="R34" s="18">
        <v>124.46174095278133</v>
      </c>
      <c r="S34" s="18">
        <v>72.860131826210392</v>
      </c>
      <c r="T34" s="18">
        <v>72.997614571191633</v>
      </c>
      <c r="U34" s="18">
        <v>45.119576836792284</v>
      </c>
      <c r="V34" s="18">
        <v>43.759560448909063</v>
      </c>
      <c r="W34" s="18">
        <v>44.301472824789016</v>
      </c>
      <c r="X34" s="18">
        <v>48.147684502136904</v>
      </c>
      <c r="Y34" s="18">
        <v>39.44403028989084</v>
      </c>
      <c r="Z34" s="18">
        <v>35.540089056190595</v>
      </c>
      <c r="AA34" s="18">
        <v>36.377674755797713</v>
      </c>
      <c r="AB34" s="18">
        <v>41.428119945799274</v>
      </c>
      <c r="AC34" s="18">
        <v>28.312691250145157</v>
      </c>
      <c r="AD34" s="18">
        <v>57.628764280658615</v>
      </c>
      <c r="AE34" s="18">
        <v>72.408411348932063</v>
      </c>
      <c r="AF34" s="18">
        <v>91.497433362012416</v>
      </c>
      <c r="AG34" s="18">
        <v>116.4479485706848</v>
      </c>
      <c r="AH34" s="18">
        <v>137.13325856598385</v>
      </c>
      <c r="AI34" s="18">
        <v>158.18564083399659</v>
      </c>
      <c r="AJ34" s="18">
        <v>161.41603279546413</v>
      </c>
      <c r="AK34" s="18">
        <v>21.774275738875204</v>
      </c>
      <c r="AL34" s="18">
        <v>22.820161400851084</v>
      </c>
      <c r="AM34" s="18">
        <v>24.013843460224727</v>
      </c>
      <c r="AN34" s="18">
        <v>26.027687452662516</v>
      </c>
      <c r="AO34" s="18">
        <v>25.101001184914512</v>
      </c>
      <c r="AP34" s="18">
        <v>24.50520731822153</v>
      </c>
      <c r="AQ34" s="18">
        <v>25.328571187701645</v>
      </c>
      <c r="AR34" s="18">
        <v>26.548848175983863</v>
      </c>
      <c r="AS34" s="18">
        <v>33.276794181229356</v>
      </c>
      <c r="AT34" s="18">
        <v>28.569822013022204</v>
      </c>
      <c r="AU34" s="18">
        <v>33.207938946734359</v>
      </c>
      <c r="AV34" s="18">
        <v>35.005492417086842</v>
      </c>
      <c r="AW34" s="18">
        <v>34.243131640791788</v>
      </c>
      <c r="AX34" s="18">
        <v>36.522203243502446</v>
      </c>
      <c r="AY34" s="18">
        <v>36.336462899323514</v>
      </c>
      <c r="AZ34" s="18">
        <v>28.680138412178973</v>
      </c>
      <c r="BA34" s="18">
        <v>30.161575807816487</v>
      </c>
      <c r="BB34" s="18">
        <v>30.824645214370733</v>
      </c>
      <c r="BC34" s="18">
        <v>31.686030894320741</v>
      </c>
      <c r="BD34" s="18">
        <v>35.3679834171487</v>
      </c>
      <c r="BE34" s="18">
        <v>33.851025146304821</v>
      </c>
      <c r="BF34" s="18">
        <v>28.83040960173755</v>
      </c>
      <c r="BG34" s="18"/>
      <c r="BH34" s="18"/>
    </row>
    <row r="35" spans="3:60" x14ac:dyDescent="0.2">
      <c r="C35" s="1" t="s">
        <v>28</v>
      </c>
      <c r="E35" s="1"/>
      <c r="F35" s="16" t="str">
        <f t="shared" si="8"/>
        <v>M' EUR</v>
      </c>
      <c r="G35" s="55">
        <f t="shared" si="9"/>
        <v>-5238.0106086797714</v>
      </c>
      <c r="J35" s="20"/>
      <c r="K35" s="18">
        <v>-400.90811662999994</v>
      </c>
      <c r="L35" s="18">
        <v>-367.01868701973183</v>
      </c>
      <c r="M35" s="18">
        <v>-215.98089747281287</v>
      </c>
      <c r="N35" s="18">
        <v>-188.6651822299672</v>
      </c>
      <c r="O35" s="18">
        <v>-188.26808437220399</v>
      </c>
      <c r="P35" s="18">
        <v>-184.88199244037037</v>
      </c>
      <c r="Q35" s="18">
        <v>-211.34050796996149</v>
      </c>
      <c r="R35" s="18">
        <v>-223.03973651286714</v>
      </c>
      <c r="S35" s="18">
        <v>-172.85189213358257</v>
      </c>
      <c r="T35" s="18">
        <v>-162.74358393196445</v>
      </c>
      <c r="U35" s="18">
        <v>-135.27490286062331</v>
      </c>
      <c r="V35" s="18">
        <v>-107.16920502030175</v>
      </c>
      <c r="W35" s="18">
        <v>-74.199105962766339</v>
      </c>
      <c r="X35" s="18">
        <v>-54.73556965324579</v>
      </c>
      <c r="Y35" s="18">
        <v>-22.930223183066815</v>
      </c>
      <c r="Z35" s="18">
        <v>-10.472347132348759</v>
      </c>
      <c r="AA35" s="18">
        <v>-30.297544086940718</v>
      </c>
      <c r="AB35" s="18">
        <v>-43.126682074178632</v>
      </c>
      <c r="AC35" s="18">
        <v>-34.699467835800604</v>
      </c>
      <c r="AD35" s="18">
        <v>-95.58879511760756</v>
      </c>
      <c r="AE35" s="18">
        <v>-92.133291744356086</v>
      </c>
      <c r="AF35" s="18">
        <v>-80.154731577254381</v>
      </c>
      <c r="AG35" s="18">
        <v>-124.65933412868753</v>
      </c>
      <c r="AH35" s="18">
        <v>-110.04126992743684</v>
      </c>
      <c r="AI35" s="18">
        <v>-90.325896432831286</v>
      </c>
      <c r="AJ35" s="18">
        <v>-66.552594877369586</v>
      </c>
      <c r="AK35" s="18">
        <v>-56.879389835254642</v>
      </c>
      <c r="AL35" s="18">
        <v>-69.640902150881473</v>
      </c>
      <c r="AM35" s="18">
        <v>-87.581847040679818</v>
      </c>
      <c r="AN35" s="18">
        <v>-100.91055346791202</v>
      </c>
      <c r="AO35" s="18">
        <v>-108.11711270873603</v>
      </c>
      <c r="AP35" s="18">
        <v>-112.25653369797399</v>
      </c>
      <c r="AQ35" s="18">
        <v>-112.33641015545879</v>
      </c>
      <c r="AR35" s="18">
        <v>-110.02632582420455</v>
      </c>
      <c r="AS35" s="18">
        <v>-109.8511165240605</v>
      </c>
      <c r="AT35" s="18">
        <v>-115.9611086191528</v>
      </c>
      <c r="AU35" s="18">
        <v>-117.82089741073781</v>
      </c>
      <c r="AV35" s="18">
        <v>-117.72124131433584</v>
      </c>
      <c r="AW35" s="18">
        <v>-111.11972203547096</v>
      </c>
      <c r="AX35" s="18">
        <v>-102.43824584348279</v>
      </c>
      <c r="AY35" s="18">
        <v>-86.223854228104912</v>
      </c>
      <c r="AZ35" s="18">
        <v>-84.917502003114635</v>
      </c>
      <c r="BA35" s="18">
        <v>-64.469220104066565</v>
      </c>
      <c r="BB35" s="18">
        <v>-43.505828762359066</v>
      </c>
      <c r="BC35" s="18">
        <v>-29.563835260379193</v>
      </c>
      <c r="BD35" s="18">
        <v>-8.6093193651272966</v>
      </c>
      <c r="BE35" s="18">
        <v>0</v>
      </c>
      <c r="BF35" s="18">
        <v>0</v>
      </c>
      <c r="BG35" s="18"/>
      <c r="BH35" s="18"/>
    </row>
    <row r="36" spans="3:60" x14ac:dyDescent="0.2">
      <c r="C36" s="1" t="s">
        <v>29</v>
      </c>
      <c r="E36" s="1"/>
      <c r="F36" s="16" t="str">
        <f t="shared" si="8"/>
        <v>M' EUR</v>
      </c>
      <c r="G36" s="55">
        <f t="shared" ref="G36" si="10">SUM(K36:BG36)</f>
        <v>-18651.559522635096</v>
      </c>
      <c r="J36" s="20"/>
      <c r="K36" s="18">
        <v>-603.02941961810006</v>
      </c>
      <c r="L36" s="18">
        <v>-838.6018517824682</v>
      </c>
      <c r="M36" s="18">
        <v>-827.07385209329664</v>
      </c>
      <c r="N36" s="18">
        <v>-833.0782859846438</v>
      </c>
      <c r="O36" s="18">
        <v>-801.80393033837788</v>
      </c>
      <c r="P36" s="18">
        <v>-784.92858356988086</v>
      </c>
      <c r="Q36" s="18">
        <v>-748.8543117432605</v>
      </c>
      <c r="R36" s="18">
        <v>-819.7168842922224</v>
      </c>
      <c r="S36" s="18">
        <v>-597.04946198728476</v>
      </c>
      <c r="T36" s="18">
        <v>-541.64656146610491</v>
      </c>
      <c r="U36" s="18">
        <v>-513.10946040525744</v>
      </c>
      <c r="V36" s="18">
        <v>-466.94214268628775</v>
      </c>
      <c r="W36" s="18">
        <v>-482.34274840531305</v>
      </c>
      <c r="X36" s="18">
        <v>-470.15131977820397</v>
      </c>
      <c r="Y36" s="18">
        <v>-462.38463762245931</v>
      </c>
      <c r="Z36" s="18">
        <v>-443.90933583671676</v>
      </c>
      <c r="AA36" s="18">
        <v>-404.76158636557051</v>
      </c>
      <c r="AB36" s="18">
        <v>-424.50182329758377</v>
      </c>
      <c r="AC36" s="18">
        <v>-430.96216221111013</v>
      </c>
      <c r="AD36" s="18">
        <v>-457.00559309780249</v>
      </c>
      <c r="AE36" s="18">
        <v>-446.96142929418011</v>
      </c>
      <c r="AF36" s="18">
        <v>-437.671618442218</v>
      </c>
      <c r="AG36" s="18">
        <v>-509.06680642982792</v>
      </c>
      <c r="AH36" s="18">
        <v>-443.55938138022088</v>
      </c>
      <c r="AI36" s="18">
        <v>-420.39113076356762</v>
      </c>
      <c r="AJ36" s="18">
        <v>-409.29195204003577</v>
      </c>
      <c r="AK36" s="18">
        <v>-399.40498576804515</v>
      </c>
      <c r="AL36" s="18">
        <v>-388.66293338850863</v>
      </c>
      <c r="AM36" s="18">
        <v>-373.87733403610252</v>
      </c>
      <c r="AN36" s="18">
        <v>-356.13606646999267</v>
      </c>
      <c r="AO36" s="18">
        <v>-335.14355653779933</v>
      </c>
      <c r="AP36" s="18">
        <v>-310.90194222786909</v>
      </c>
      <c r="AQ36" s="18">
        <v>-283.79313708702688</v>
      </c>
      <c r="AR36" s="18">
        <v>-257.91020355767802</v>
      </c>
      <c r="AS36" s="18">
        <v>-243.66499629938852</v>
      </c>
      <c r="AT36" s="18">
        <v>-221.62334351541836</v>
      </c>
      <c r="AU36" s="18">
        <v>-197.75184810698732</v>
      </c>
      <c r="AV36" s="18">
        <v>-172.74667545342004</v>
      </c>
      <c r="AW36" s="18">
        <v>-144.77893065932051</v>
      </c>
      <c r="AX36" s="18">
        <v>-112.66182751457465</v>
      </c>
      <c r="AY36" s="18">
        <v>-72.372760855307334</v>
      </c>
      <c r="AZ36" s="18">
        <v>-49.065340405427833</v>
      </c>
      <c r="BA36" s="18">
        <v>-40.510443104444931</v>
      </c>
      <c r="BB36" s="18">
        <v>-31.738744692598765</v>
      </c>
      <c r="BC36" s="18">
        <v>-22.51994910042049</v>
      </c>
      <c r="BD36" s="18">
        <v>-12.831274053427949</v>
      </c>
      <c r="BE36" s="18">
        <v>-4.3506698442100902</v>
      </c>
      <c r="BF36" s="18">
        <v>-0.31628902512462148</v>
      </c>
      <c r="BG36" s="18"/>
      <c r="BH36" s="18"/>
    </row>
    <row r="37" spans="3:60" x14ac:dyDescent="0.2">
      <c r="C37" s="1" t="s">
        <v>30</v>
      </c>
      <c r="E37" s="1"/>
      <c r="F37" s="16" t="str">
        <f t="shared" si="8"/>
        <v>M' EUR</v>
      </c>
      <c r="G37" s="55">
        <f t="shared" si="9"/>
        <v>-25456.537862686273</v>
      </c>
      <c r="J37" s="20"/>
      <c r="K37" s="18">
        <v>3272.0003695909036</v>
      </c>
      <c r="L37" s="18">
        <v>-2239.9950101029694</v>
      </c>
      <c r="M37" s="18">
        <v>-836.34865669025066</v>
      </c>
      <c r="N37" s="18">
        <v>-1303.8689191683156</v>
      </c>
      <c r="O37" s="18">
        <v>-1339.8148590527167</v>
      </c>
      <c r="P37" s="18">
        <v>-2327.3864433214871</v>
      </c>
      <c r="Q37" s="18">
        <v>-1968.0773573344445</v>
      </c>
      <c r="R37" s="18">
        <v>-2895.313875923373</v>
      </c>
      <c r="S37" s="18">
        <v>-2434.4410337571253</v>
      </c>
      <c r="T37" s="18">
        <v>-1340.1202323918806</v>
      </c>
      <c r="U37" s="18">
        <v>-1201.1328234334262</v>
      </c>
      <c r="V37" s="18">
        <v>-979.05759373248907</v>
      </c>
      <c r="W37" s="18">
        <v>-593.00935888471167</v>
      </c>
      <c r="X37" s="18">
        <v>-810.6901598026991</v>
      </c>
      <c r="Y37" s="18">
        <v>-788.83605297537838</v>
      </c>
      <c r="Z37" s="18">
        <v>-903.99619758298093</v>
      </c>
      <c r="AA37" s="18">
        <v>394.08257928373746</v>
      </c>
      <c r="AB37" s="18">
        <v>896.32022177646036</v>
      </c>
      <c r="AC37" s="18">
        <v>979.68787554892151</v>
      </c>
      <c r="AD37" s="18">
        <v>311.49971955263101</v>
      </c>
      <c r="AE37" s="18">
        <v>-750.97663102533045</v>
      </c>
      <c r="AF37" s="18">
        <v>-801.73352238243547</v>
      </c>
      <c r="AG37" s="18">
        <v>1409.2689754422599</v>
      </c>
      <c r="AH37" s="18">
        <v>-980.32216338241085</v>
      </c>
      <c r="AI37" s="18">
        <v>-1143.2967815119976</v>
      </c>
      <c r="AJ37" s="18">
        <v>821.89053734097934</v>
      </c>
      <c r="AK37" s="18">
        <v>255.0383274761719</v>
      </c>
      <c r="AL37" s="18">
        <v>156.91739337437082</v>
      </c>
      <c r="AM37" s="18">
        <v>195.84861214246911</v>
      </c>
      <c r="AN37" s="18">
        <v>68.866244674997347</v>
      </c>
      <c r="AO37" s="18">
        <v>-181.38592802679193</v>
      </c>
      <c r="AP37" s="18">
        <v>-363.15969459619123</v>
      </c>
      <c r="AQ37" s="18">
        <v>-539.26629030282186</v>
      </c>
      <c r="AR37" s="18">
        <v>-417.29034641197654</v>
      </c>
      <c r="AS37" s="18">
        <v>-280.6833591839985</v>
      </c>
      <c r="AT37" s="18">
        <v>-365.09246601156872</v>
      </c>
      <c r="AU37" s="18">
        <v>-456.55926560122691</v>
      </c>
      <c r="AV37" s="18">
        <v>-476.64706477775536</v>
      </c>
      <c r="AW37" s="18">
        <v>-775.14690230834503</v>
      </c>
      <c r="AX37" s="18">
        <v>-916.13359179821737</v>
      </c>
      <c r="AY37" s="18">
        <v>-1035.4533060632098</v>
      </c>
      <c r="AZ37" s="18">
        <v>-249.09564724435359</v>
      </c>
      <c r="BA37" s="18">
        <v>-818.08072180441843</v>
      </c>
      <c r="BB37" s="18">
        <v>-847.6674901954857</v>
      </c>
      <c r="BC37" s="18">
        <v>-712.3186664732126</v>
      </c>
      <c r="BD37" s="18">
        <v>-438.58539770354798</v>
      </c>
      <c r="BE37" s="18">
        <v>-405.71053575430273</v>
      </c>
      <c r="BF37" s="18">
        <v>698.73562782367048</v>
      </c>
      <c r="BG37" s="18"/>
      <c r="BH37" s="18"/>
    </row>
    <row r="38" spans="3:60" x14ac:dyDescent="0.2">
      <c r="C38" s="1" t="s">
        <v>31</v>
      </c>
      <c r="E38" s="1"/>
      <c r="F38" s="16" t="str">
        <f t="shared" si="8"/>
        <v>M' EUR</v>
      </c>
      <c r="G38" s="55">
        <f t="shared" ref="G38" si="11">SUM(K38:BG38)</f>
        <v>-3904.3626250000007</v>
      </c>
      <c r="J38" s="20"/>
      <c r="K38" s="18">
        <v>-60.286999999999999</v>
      </c>
      <c r="L38" s="18">
        <v>-61.087500000000091</v>
      </c>
      <c r="M38" s="18">
        <v>-66.087500000000091</v>
      </c>
      <c r="N38" s="18">
        <v>-76.621250000000146</v>
      </c>
      <c r="O38" s="18">
        <v>-92.654375000000073</v>
      </c>
      <c r="P38" s="18">
        <v>-95</v>
      </c>
      <c r="Q38" s="18">
        <v>-95</v>
      </c>
      <c r="R38" s="18">
        <v>-95</v>
      </c>
      <c r="S38" s="18">
        <v>-92.34375</v>
      </c>
      <c r="T38" s="18">
        <v>-90.28125</v>
      </c>
      <c r="U38" s="18">
        <v>-90</v>
      </c>
      <c r="V38" s="18">
        <v>-90</v>
      </c>
      <c r="W38" s="18">
        <v>-90</v>
      </c>
      <c r="X38" s="18">
        <v>-90</v>
      </c>
      <c r="Y38" s="18">
        <v>-90</v>
      </c>
      <c r="Z38" s="18">
        <v>-90</v>
      </c>
      <c r="AA38" s="18">
        <v>-90</v>
      </c>
      <c r="AB38" s="18">
        <v>-90</v>
      </c>
      <c r="AC38" s="18">
        <v>-90</v>
      </c>
      <c r="AD38" s="18">
        <v>-90</v>
      </c>
      <c r="AE38" s="18">
        <v>-90</v>
      </c>
      <c r="AF38" s="18">
        <v>-90</v>
      </c>
      <c r="AG38" s="18">
        <v>-2000</v>
      </c>
      <c r="AH38" s="18">
        <v>0</v>
      </c>
      <c r="AI38" s="18">
        <v>0</v>
      </c>
      <c r="AJ38" s="18">
        <v>0</v>
      </c>
      <c r="AK38" s="18">
        <v>0</v>
      </c>
      <c r="AL38" s="18">
        <v>0</v>
      </c>
      <c r="AM38" s="18">
        <v>0</v>
      </c>
      <c r="AN38" s="18">
        <v>0</v>
      </c>
      <c r="AO38" s="18">
        <v>0</v>
      </c>
      <c r="AP38" s="18">
        <v>0</v>
      </c>
      <c r="AQ38" s="18">
        <v>0</v>
      </c>
      <c r="AR38" s="18">
        <v>0</v>
      </c>
      <c r="AS38" s="18">
        <v>0</v>
      </c>
      <c r="AT38" s="18">
        <v>0</v>
      </c>
      <c r="AU38" s="18">
        <v>0</v>
      </c>
      <c r="AV38" s="18">
        <v>0</v>
      </c>
      <c r="AW38" s="18">
        <v>0</v>
      </c>
      <c r="AX38" s="18">
        <v>0</v>
      </c>
      <c r="AY38" s="18">
        <v>0</v>
      </c>
      <c r="AZ38" s="18">
        <v>0</v>
      </c>
      <c r="BA38" s="18">
        <v>0</v>
      </c>
      <c r="BB38" s="18">
        <v>0</v>
      </c>
      <c r="BC38" s="18">
        <v>0</v>
      </c>
      <c r="BD38" s="18">
        <v>0</v>
      </c>
      <c r="BE38" s="18">
        <v>0</v>
      </c>
      <c r="BF38" s="18">
        <v>0</v>
      </c>
      <c r="BG38" s="18"/>
      <c r="BH38" s="18"/>
    </row>
    <row r="39" spans="3:60" ht="3" customHeight="1" x14ac:dyDescent="0.2">
      <c r="F39" s="15"/>
      <c r="G39" s="4"/>
    </row>
    <row r="40" spans="3:60" x14ac:dyDescent="0.2">
      <c r="C40" s="46" t="s">
        <v>32</v>
      </c>
      <c r="D40" s="47"/>
      <c r="E40" s="48"/>
      <c r="F40" s="56" t="str">
        <f t="shared" ref="F40" si="12">+$F$15</f>
        <v>M' EUR</v>
      </c>
      <c r="G40" s="57">
        <f>SUM(K40:BG40)</f>
        <v>-49896.507169485943</v>
      </c>
      <c r="H40" s="47"/>
      <c r="I40" s="47"/>
      <c r="J40" s="50"/>
      <c r="K40" s="49">
        <f t="shared" ref="K40:AP40" si="13">SUM(K33:K39)</f>
        <v>2405.4115214825038</v>
      </c>
      <c r="L40" s="49">
        <f t="shared" si="13"/>
        <v>-3214.0180677247877</v>
      </c>
      <c r="M40" s="49">
        <f t="shared" si="13"/>
        <v>-1875.9513280185481</v>
      </c>
      <c r="N40" s="49">
        <f t="shared" si="13"/>
        <v>-2322.5312377733844</v>
      </c>
      <c r="O40" s="49">
        <f t="shared" si="13"/>
        <v>-2302.3953875253519</v>
      </c>
      <c r="P40" s="49">
        <f t="shared" si="13"/>
        <v>-3333.7458454121424</v>
      </c>
      <c r="Q40" s="49">
        <f t="shared" si="13"/>
        <v>-2947.7332869657212</v>
      </c>
      <c r="R40" s="49">
        <f t="shared" si="13"/>
        <v>-3608.533232077034</v>
      </c>
      <c r="S40" s="49">
        <f t="shared" si="13"/>
        <v>-3194.1109845825949</v>
      </c>
      <c r="T40" s="49">
        <f t="shared" si="13"/>
        <v>-2082.6185331599236</v>
      </c>
      <c r="U40" s="49">
        <f t="shared" si="13"/>
        <v>-1926.5446583048492</v>
      </c>
      <c r="V40" s="49">
        <f t="shared" si="13"/>
        <v>-1632.8601299900963</v>
      </c>
      <c r="W40" s="49">
        <f t="shared" si="13"/>
        <v>-1214.544771175988</v>
      </c>
      <c r="X40" s="49">
        <f t="shared" si="13"/>
        <v>-1345.0131737520487</v>
      </c>
      <c r="Y40" s="49">
        <f t="shared" si="13"/>
        <v>-1278.914681088999</v>
      </c>
      <c r="Z40" s="49">
        <f t="shared" si="13"/>
        <v>-1366.1873643260869</v>
      </c>
      <c r="AA40" s="49">
        <f t="shared" si="13"/>
        <v>-99.785277528949905</v>
      </c>
      <c r="AB40" s="49">
        <f t="shared" si="13"/>
        <v>367.61328026171236</v>
      </c>
      <c r="AC40" s="49">
        <f t="shared" si="13"/>
        <v>442.92371256362208</v>
      </c>
      <c r="AD40" s="49">
        <f t="shared" si="13"/>
        <v>-292.92594658610864</v>
      </c>
      <c r="AE40" s="49">
        <f t="shared" si="13"/>
        <v>-1325.8883028925779</v>
      </c>
      <c r="AF40" s="49">
        <f t="shared" si="13"/>
        <v>-1342.1249159296538</v>
      </c>
      <c r="AG40" s="49">
        <f t="shared" si="13"/>
        <v>-1103.1500160199685</v>
      </c>
      <c r="AH40" s="49">
        <f t="shared" si="13"/>
        <v>-1354.0212035447398</v>
      </c>
      <c r="AI40" s="49">
        <f t="shared" si="13"/>
        <v>-1428.5987662160746</v>
      </c>
      <c r="AJ40" s="49">
        <f t="shared" si="13"/>
        <v>507.46202321903809</v>
      </c>
      <c r="AK40" s="49">
        <f t="shared" si="13"/>
        <v>-174.29093174010507</v>
      </c>
      <c r="AL40" s="49">
        <f t="shared" si="13"/>
        <v>-278.5662807641682</v>
      </c>
      <c r="AM40" s="49">
        <f t="shared" si="13"/>
        <v>-241.59672547408849</v>
      </c>
      <c r="AN40" s="49">
        <f t="shared" si="13"/>
        <v>-362.15268781024486</v>
      </c>
      <c r="AO40" s="49">
        <f t="shared" si="13"/>
        <v>-599.54559608841282</v>
      </c>
      <c r="AP40" s="49">
        <f t="shared" si="13"/>
        <v>-761.81296320381284</v>
      </c>
      <c r="AQ40" s="49">
        <f t="shared" ref="AQ40:BG40" si="14">SUM(AQ33:AQ39)</f>
        <v>-910.06726635760583</v>
      </c>
      <c r="AR40" s="49">
        <f t="shared" si="14"/>
        <v>-758.67802761787527</v>
      </c>
      <c r="AS40" s="49">
        <f t="shared" si="14"/>
        <v>-600.92267782621821</v>
      </c>
      <c r="AT40" s="49">
        <f t="shared" si="14"/>
        <v>-674.10709613311769</v>
      </c>
      <c r="AU40" s="49">
        <f t="shared" si="14"/>
        <v>-738.92407217221762</v>
      </c>
      <c r="AV40" s="49">
        <f t="shared" si="14"/>
        <v>-732.10948912842446</v>
      </c>
      <c r="AW40" s="49">
        <f t="shared" si="14"/>
        <v>-996.80242336234471</v>
      </c>
      <c r="AX40" s="49">
        <f t="shared" si="14"/>
        <v>-1094.7114619127724</v>
      </c>
      <c r="AY40" s="49">
        <f t="shared" si="14"/>
        <v>-1157.7134582472986</v>
      </c>
      <c r="AZ40" s="49">
        <f t="shared" si="14"/>
        <v>-354.39835124071709</v>
      </c>
      <c r="BA40" s="49">
        <f t="shared" si="14"/>
        <v>-892.89880920511348</v>
      </c>
      <c r="BB40" s="49">
        <f t="shared" si="14"/>
        <v>-892.08741843607277</v>
      </c>
      <c r="BC40" s="49">
        <f t="shared" si="14"/>
        <v>-732.71641993969149</v>
      </c>
      <c r="BD40" s="49">
        <f t="shared" si="14"/>
        <v>-424.65800770495451</v>
      </c>
      <c r="BE40" s="49">
        <f t="shared" si="14"/>
        <v>-376.21018045220796</v>
      </c>
      <c r="BF40" s="49">
        <f t="shared" si="14"/>
        <v>727.24974840028347</v>
      </c>
      <c r="BG40" s="49">
        <f t="shared" si="14"/>
        <v>0</v>
      </c>
    </row>
    <row r="41" spans="3:60" ht="3" customHeight="1" x14ac:dyDescent="0.2">
      <c r="F41" s="15"/>
      <c r="G41" s="4"/>
    </row>
    <row r="42" spans="3:60" x14ac:dyDescent="0.2">
      <c r="C42" s="21" t="s">
        <v>33</v>
      </c>
      <c r="D42" s="22"/>
      <c r="E42" s="23"/>
      <c r="F42" s="53" t="str">
        <f t="shared" ref="F42" si="15">+$F$15</f>
        <v>M' EUR</v>
      </c>
      <c r="G42" s="44">
        <f>SUM(K42:BG42)</f>
        <v>70315.952072553555</v>
      </c>
      <c r="H42" s="22"/>
      <c r="I42" s="22"/>
      <c r="J42" s="24"/>
      <c r="K42" s="29">
        <f t="shared" ref="K42:AP42" si="16">+K31+K40</f>
        <v>798.66712079056174</v>
      </c>
      <c r="L42" s="29">
        <f t="shared" si="16"/>
        <v>-424.65018771192035</v>
      </c>
      <c r="M42" s="29">
        <f t="shared" si="16"/>
        <v>903.67179280838559</v>
      </c>
      <c r="N42" s="29">
        <f t="shared" si="16"/>
        <v>802.50344680421313</v>
      </c>
      <c r="O42" s="29">
        <f t="shared" si="16"/>
        <v>967.20589289456075</v>
      </c>
      <c r="P42" s="29">
        <f t="shared" si="16"/>
        <v>944.60230391967525</v>
      </c>
      <c r="Q42" s="29">
        <f t="shared" si="16"/>
        <v>1387.2303290109876</v>
      </c>
      <c r="R42" s="29">
        <f t="shared" si="16"/>
        <v>1398.563991855699</v>
      </c>
      <c r="S42" s="29">
        <f t="shared" si="16"/>
        <v>1446.4760989811793</v>
      </c>
      <c r="T42" s="29">
        <f t="shared" si="16"/>
        <v>1612.8183906187514</v>
      </c>
      <c r="U42" s="29">
        <f t="shared" si="16"/>
        <v>1282.7171381790176</v>
      </c>
      <c r="V42" s="29">
        <f t="shared" si="16"/>
        <v>1270.5762959788783</v>
      </c>
      <c r="W42" s="29">
        <f t="shared" si="16"/>
        <v>1760.0857926990748</v>
      </c>
      <c r="X42" s="29">
        <f t="shared" si="16"/>
        <v>1441.7564602575985</v>
      </c>
      <c r="Y42" s="29">
        <f t="shared" si="16"/>
        <v>1534.5243420484119</v>
      </c>
      <c r="Z42" s="29">
        <f t="shared" si="16"/>
        <v>1598.6133700552764</v>
      </c>
      <c r="AA42" s="29">
        <f t="shared" si="16"/>
        <v>2966.4287256173711</v>
      </c>
      <c r="AB42" s="29">
        <f t="shared" si="16"/>
        <v>3232.5972711861777</v>
      </c>
      <c r="AC42" s="29">
        <f t="shared" si="16"/>
        <v>3011.0613221845988</v>
      </c>
      <c r="AD42" s="29">
        <f t="shared" si="16"/>
        <v>2997.8041679142648</v>
      </c>
      <c r="AE42" s="29">
        <f t="shared" si="16"/>
        <v>2161.12910485067</v>
      </c>
      <c r="AF42" s="29">
        <f t="shared" si="16"/>
        <v>2208.2551620585291</v>
      </c>
      <c r="AG42" s="29">
        <f t="shared" si="16"/>
        <v>2505.674888496686</v>
      </c>
      <c r="AH42" s="29">
        <f t="shared" si="16"/>
        <v>2454.2306822591963</v>
      </c>
      <c r="AI42" s="29">
        <f t="shared" si="16"/>
        <v>2659.4872057729549</v>
      </c>
      <c r="AJ42" s="29">
        <f t="shared" si="16"/>
        <v>2425.5438406217227</v>
      </c>
      <c r="AK42" s="29">
        <f t="shared" si="16"/>
        <v>1631.2813993791847</v>
      </c>
      <c r="AL42" s="29">
        <f t="shared" si="16"/>
        <v>1382.1868264082705</v>
      </c>
      <c r="AM42" s="29">
        <f t="shared" si="16"/>
        <v>1425.0762594703049</v>
      </c>
      <c r="AN42" s="29">
        <f t="shared" si="16"/>
        <v>1417.6358064253377</v>
      </c>
      <c r="AO42" s="29">
        <f t="shared" si="16"/>
        <v>1202.440575761299</v>
      </c>
      <c r="AP42" s="29">
        <f t="shared" si="16"/>
        <v>1087.9307706645948</v>
      </c>
      <c r="AQ42" s="29">
        <f t="shared" ref="AQ42:BG42" si="17">+AQ31+AQ40</f>
        <v>1036.3174110137661</v>
      </c>
      <c r="AR42" s="29">
        <f t="shared" si="17"/>
        <v>1288.3807900243064</v>
      </c>
      <c r="AS42" s="29">
        <f t="shared" si="17"/>
        <v>1560.5973860974145</v>
      </c>
      <c r="AT42" s="29">
        <f t="shared" si="17"/>
        <v>1617.3023011599714</v>
      </c>
      <c r="AU42" s="29">
        <f t="shared" si="17"/>
        <v>1651.7275647404808</v>
      </c>
      <c r="AV42" s="29">
        <f t="shared" si="17"/>
        <v>1720.6539607410589</v>
      </c>
      <c r="AW42" s="29">
        <f t="shared" si="17"/>
        <v>1398.9244726498227</v>
      </c>
      <c r="AX42" s="29">
        <f t="shared" si="17"/>
        <v>930.26944567635201</v>
      </c>
      <c r="AY42" s="29">
        <f t="shared" si="17"/>
        <v>913.7486330336128</v>
      </c>
      <c r="AZ42" s="29">
        <f t="shared" si="17"/>
        <v>1185.901292382357</v>
      </c>
      <c r="BA42" s="29">
        <f t="shared" si="17"/>
        <v>747.15603764562013</v>
      </c>
      <c r="BB42" s="29">
        <f t="shared" si="17"/>
        <v>699.31652554889456</v>
      </c>
      <c r="BC42" s="29">
        <f t="shared" si="17"/>
        <v>943.05971615733063</v>
      </c>
      <c r="BD42" s="29">
        <f t="shared" si="17"/>
        <v>543.85096343987016</v>
      </c>
      <c r="BE42" s="29">
        <f t="shared" si="17"/>
        <v>328.68542943405498</v>
      </c>
      <c r="BF42" s="29">
        <f t="shared" si="17"/>
        <v>255.93355454713787</v>
      </c>
      <c r="BG42" s="29">
        <f t="shared" si="17"/>
        <v>0</v>
      </c>
    </row>
    <row r="43" spans="3:60" x14ac:dyDescent="0.2">
      <c r="E43" s="1"/>
      <c r="F43" s="16"/>
      <c r="G43" s="16"/>
      <c r="J43" s="16"/>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row>
    <row r="44" spans="3:60" x14ac:dyDescent="0.2">
      <c r="C44" s="1" t="s">
        <v>34</v>
      </c>
      <c r="F44" s="16" t="str">
        <f t="shared" ref="F44:F46" si="18">+$F$15</f>
        <v>M' EUR</v>
      </c>
      <c r="G44" s="55">
        <f>SUM(K44:BG44)</f>
        <v>-33219.52664631584</v>
      </c>
      <c r="J44" s="20"/>
      <c r="K44" s="18">
        <v>-200.25282651877939</v>
      </c>
      <c r="L44" s="18">
        <v>-273.71681228807955</v>
      </c>
      <c r="M44" s="18">
        <v>-302.03879280838538</v>
      </c>
      <c r="N44" s="18">
        <v>-200.87044680421255</v>
      </c>
      <c r="O44" s="18">
        <v>-365.57289289456037</v>
      </c>
      <c r="P44" s="18">
        <v>-342.96930391967499</v>
      </c>
      <c r="Q44" s="18">
        <v>-785.59732901098755</v>
      </c>
      <c r="R44" s="18">
        <v>-796.93099185569906</v>
      </c>
      <c r="S44" s="18">
        <v>-844.84309898117908</v>
      </c>
      <c r="T44" s="18">
        <v>-1011.1853906187519</v>
      </c>
      <c r="U44" s="18">
        <v>-681.08413817901828</v>
      </c>
      <c r="V44" s="18">
        <v>-668.94329597887827</v>
      </c>
      <c r="W44" s="18">
        <v>-1158.4527926990745</v>
      </c>
      <c r="X44" s="18">
        <v>-840.12346025759678</v>
      </c>
      <c r="Y44" s="18">
        <v>-932.89134204840821</v>
      </c>
      <c r="Z44" s="18">
        <v>-996.98037005527544</v>
      </c>
      <c r="AA44" s="18">
        <v>-979.53307134743591</v>
      </c>
      <c r="AB44" s="18">
        <v>-1357.0687554073224</v>
      </c>
      <c r="AC44" s="18">
        <v>-1218.2472966607281</v>
      </c>
      <c r="AD44" s="18">
        <v>-1069.3220783599095</v>
      </c>
      <c r="AE44" s="18">
        <v>-1140.7917271334031</v>
      </c>
      <c r="AF44" s="18">
        <v>-1191.8730211193731</v>
      </c>
      <c r="AG44" s="18">
        <v>-1478.6110154196856</v>
      </c>
      <c r="AH44" s="18">
        <v>-1410.9169453837981</v>
      </c>
      <c r="AI44" s="18">
        <v>-1619.6980877989365</v>
      </c>
      <c r="AJ44" s="18">
        <v>-1355.7100815749873</v>
      </c>
      <c r="AK44" s="18">
        <v>-631.04760135466938</v>
      </c>
      <c r="AL44" s="18">
        <v>-376.2070366944132</v>
      </c>
      <c r="AM44" s="18">
        <v>-381.8552443568646</v>
      </c>
      <c r="AN44" s="18">
        <v>-406.75884052533877</v>
      </c>
      <c r="AO44" s="18">
        <v>-428.14558195837355</v>
      </c>
      <c r="AP44" s="18">
        <v>-423.49876853262037</v>
      </c>
      <c r="AQ44" s="18">
        <v>-445.77255827099515</v>
      </c>
      <c r="AR44" s="18">
        <v>-506.70807107920757</v>
      </c>
      <c r="AS44" s="18">
        <v>-510.26327366209546</v>
      </c>
      <c r="AT44" s="18">
        <v>-535.26532483803089</v>
      </c>
      <c r="AU44" s="18">
        <v>-560.65374156819519</v>
      </c>
      <c r="AV44" s="18">
        <v>-596.55092662241282</v>
      </c>
      <c r="AW44" s="18">
        <v>-537.94974606990468</v>
      </c>
      <c r="AX44" s="18">
        <v>-265.39320791380771</v>
      </c>
      <c r="AY44" s="18">
        <v>-272.89083407823284</v>
      </c>
      <c r="AZ44" s="18">
        <v>-534.52782996093538</v>
      </c>
      <c r="BA44" s="18">
        <v>-563.9081715400622</v>
      </c>
      <c r="BB44" s="18">
        <v>-588.73797973943056</v>
      </c>
      <c r="BC44" s="18">
        <v>-593.82565194532503</v>
      </c>
      <c r="BD44" s="18">
        <v>-409.41418498643264</v>
      </c>
      <c r="BE44" s="18">
        <v>-299.9468371303804</v>
      </c>
      <c r="BF44" s="18">
        <v>-125.97986836397726</v>
      </c>
      <c r="BG44" s="18"/>
    </row>
    <row r="45" spans="3:60" x14ac:dyDescent="0.2">
      <c r="C45" s="1" t="s">
        <v>35</v>
      </c>
      <c r="F45" s="16" t="str">
        <f t="shared" si="18"/>
        <v>M' EUR</v>
      </c>
      <c r="G45" s="55">
        <f>SUM(K45:BG45)</f>
        <v>1300.5764705882179</v>
      </c>
      <c r="J45" s="20"/>
      <c r="K45" s="18">
        <v>0.57647058821800001</v>
      </c>
      <c r="L45" s="18">
        <v>1300</v>
      </c>
      <c r="M45" s="18">
        <v>0</v>
      </c>
      <c r="N45" s="18">
        <v>0</v>
      </c>
      <c r="O45" s="18">
        <v>0</v>
      </c>
      <c r="P45" s="18">
        <v>0</v>
      </c>
      <c r="Q45" s="18">
        <v>0</v>
      </c>
      <c r="R45" s="18">
        <v>0</v>
      </c>
      <c r="S45" s="18">
        <v>0</v>
      </c>
      <c r="T45" s="18">
        <v>0</v>
      </c>
      <c r="U45" s="18">
        <v>0</v>
      </c>
      <c r="V45" s="18">
        <v>0</v>
      </c>
      <c r="W45" s="18">
        <v>0</v>
      </c>
      <c r="X45" s="18">
        <v>0</v>
      </c>
      <c r="Y45" s="18">
        <v>0</v>
      </c>
      <c r="Z45" s="18">
        <v>0</v>
      </c>
      <c r="AA45" s="18">
        <v>0</v>
      </c>
      <c r="AB45" s="18">
        <v>0</v>
      </c>
      <c r="AC45" s="18">
        <v>0</v>
      </c>
      <c r="AD45" s="18">
        <v>0</v>
      </c>
      <c r="AE45" s="18">
        <v>0</v>
      </c>
      <c r="AF45" s="18">
        <v>0</v>
      </c>
      <c r="AG45" s="18">
        <v>0</v>
      </c>
      <c r="AH45" s="18">
        <v>0</v>
      </c>
      <c r="AI45" s="18">
        <v>0</v>
      </c>
      <c r="AJ45" s="18">
        <v>0</v>
      </c>
      <c r="AK45" s="18">
        <v>0</v>
      </c>
      <c r="AL45" s="18">
        <v>0</v>
      </c>
      <c r="AM45" s="18">
        <v>0</v>
      </c>
      <c r="AN45" s="18">
        <v>0</v>
      </c>
      <c r="AO45" s="18">
        <v>0</v>
      </c>
      <c r="AP45" s="18">
        <v>0</v>
      </c>
      <c r="AQ45" s="18">
        <v>0</v>
      </c>
      <c r="AR45" s="18">
        <v>0</v>
      </c>
      <c r="AS45" s="18">
        <v>0</v>
      </c>
      <c r="AT45" s="18">
        <v>0</v>
      </c>
      <c r="AU45" s="18">
        <v>0</v>
      </c>
      <c r="AV45" s="18">
        <v>0</v>
      </c>
      <c r="AW45" s="18">
        <v>0</v>
      </c>
      <c r="AX45" s="18">
        <v>0</v>
      </c>
      <c r="AY45" s="18">
        <v>0</v>
      </c>
      <c r="AZ45" s="18">
        <v>0</v>
      </c>
      <c r="BA45" s="18">
        <v>0</v>
      </c>
      <c r="BB45" s="18">
        <v>0</v>
      </c>
      <c r="BC45" s="18">
        <v>0</v>
      </c>
      <c r="BD45" s="18">
        <v>0</v>
      </c>
      <c r="BE45" s="18">
        <v>0</v>
      </c>
      <c r="BF45" s="18">
        <v>0</v>
      </c>
      <c r="BG45" s="18"/>
    </row>
    <row r="46" spans="3:60" x14ac:dyDescent="0.2">
      <c r="C46" s="1" t="s">
        <v>36</v>
      </c>
      <c r="F46" s="16" t="str">
        <f t="shared" si="18"/>
        <v>M' EUR</v>
      </c>
      <c r="G46" s="55">
        <f>SUM(K46:BG46)</f>
        <v>-38397.001960906455</v>
      </c>
      <c r="J46" s="20"/>
      <c r="K46" s="18">
        <v>-598.99076486000013</v>
      </c>
      <c r="L46" s="18">
        <v>-601.63300000000004</v>
      </c>
      <c r="M46" s="18">
        <v>-601.63300000000004</v>
      </c>
      <c r="N46" s="18">
        <v>-601.63300000000004</v>
      </c>
      <c r="O46" s="18">
        <v>-601.63300000000004</v>
      </c>
      <c r="P46" s="18">
        <v>-601.63300000000015</v>
      </c>
      <c r="Q46" s="18">
        <v>-601.63300000000015</v>
      </c>
      <c r="R46" s="18">
        <v>-601.63300000000004</v>
      </c>
      <c r="S46" s="18">
        <v>-601.63300000000004</v>
      </c>
      <c r="T46" s="18">
        <v>-601.6329999999997</v>
      </c>
      <c r="U46" s="18">
        <v>-601.63299999999958</v>
      </c>
      <c r="V46" s="18">
        <v>-601.63300000000004</v>
      </c>
      <c r="W46" s="18">
        <v>-601.63300000000049</v>
      </c>
      <c r="X46" s="18">
        <v>-601.63300000000163</v>
      </c>
      <c r="Y46" s="18">
        <v>-601.63300000000004</v>
      </c>
      <c r="Z46" s="18">
        <v>-601.63300000000004</v>
      </c>
      <c r="AA46" s="18">
        <v>-1986.8956542699352</v>
      </c>
      <c r="AB46" s="18">
        <v>-1875.5285157788555</v>
      </c>
      <c r="AC46" s="18">
        <v>-1792.8140255238709</v>
      </c>
      <c r="AD46" s="18">
        <v>-1928.4820895543551</v>
      </c>
      <c r="AE46" s="18">
        <v>-1020.3373777172665</v>
      </c>
      <c r="AF46" s="18">
        <v>-1016.3821409391553</v>
      </c>
      <c r="AG46" s="18">
        <v>-1027.0638730770002</v>
      </c>
      <c r="AH46" s="18">
        <v>-1043.3137368753983</v>
      </c>
      <c r="AI46" s="18">
        <v>-1039.7891179740207</v>
      </c>
      <c r="AJ46" s="18">
        <v>-1069.8337590467381</v>
      </c>
      <c r="AK46" s="18">
        <v>-1000.2337980245147</v>
      </c>
      <c r="AL46" s="18">
        <v>-1005.9797897138562</v>
      </c>
      <c r="AM46" s="18">
        <v>-1043.221015113437</v>
      </c>
      <c r="AN46" s="18">
        <v>-1010.87696589999</v>
      </c>
      <c r="AO46" s="18">
        <v>-774.29499380291702</v>
      </c>
      <c r="AP46" s="18">
        <v>-664.43200213197395</v>
      </c>
      <c r="AQ46" s="18">
        <v>-590.54485274278602</v>
      </c>
      <c r="AR46" s="18">
        <v>-781.67271894512999</v>
      </c>
      <c r="AS46" s="18">
        <v>-1050.3341124353465</v>
      </c>
      <c r="AT46" s="18">
        <v>-1082.0369763219605</v>
      </c>
      <c r="AU46" s="18">
        <v>-1091.0738231722707</v>
      </c>
      <c r="AV46" s="18">
        <v>-1124.103034118581</v>
      </c>
      <c r="AW46" s="18">
        <v>-860.97472657981825</v>
      </c>
      <c r="AX46" s="18">
        <v>-664.87623776246573</v>
      </c>
      <c r="AY46" s="18">
        <v>-640.85779895540099</v>
      </c>
      <c r="AZ46" s="18">
        <v>-651.37346242160083</v>
      </c>
      <c r="BA46" s="18">
        <v>-183.24786610586943</v>
      </c>
      <c r="BB46" s="18">
        <v>-110.57854580975504</v>
      </c>
      <c r="BC46" s="18">
        <v>-349.23406421202503</v>
      </c>
      <c r="BD46" s="18">
        <v>-134.43774664022669</v>
      </c>
      <c r="BE46" s="18">
        <v>-28.738592303519113</v>
      </c>
      <c r="BF46" s="18">
        <v>-129.95278207640246</v>
      </c>
      <c r="BG46" s="18"/>
    </row>
    <row r="47" spans="3:60" ht="3" customHeight="1" x14ac:dyDescent="0.2">
      <c r="F47" s="15"/>
      <c r="G47" s="4"/>
    </row>
    <row r="48" spans="3:60" x14ac:dyDescent="0.2">
      <c r="C48" s="46" t="s">
        <v>37</v>
      </c>
      <c r="D48" s="47"/>
      <c r="E48" s="48"/>
      <c r="F48" s="56" t="str">
        <f t="shared" ref="F48" si="19">+$F$15</f>
        <v>M' EUR</v>
      </c>
      <c r="G48" s="57">
        <f>SUM(K48:BG48)</f>
        <v>-70315.952136634092</v>
      </c>
      <c r="H48" s="47"/>
      <c r="I48" s="47"/>
      <c r="J48" s="52"/>
      <c r="K48" s="49">
        <f>SUM(K44:K47)</f>
        <v>-798.66712079056151</v>
      </c>
      <c r="L48" s="49">
        <f>SUM(L44:L47)</f>
        <v>424.65018771192035</v>
      </c>
      <c r="M48" s="49">
        <f t="shared" ref="M48:BG48" si="20">SUM(M44:M47)</f>
        <v>-903.67179280838536</v>
      </c>
      <c r="N48" s="49">
        <f t="shared" si="20"/>
        <v>-802.50344680421256</v>
      </c>
      <c r="O48" s="49">
        <f t="shared" si="20"/>
        <v>-967.20589289456041</v>
      </c>
      <c r="P48" s="49">
        <f t="shared" si="20"/>
        <v>-944.60230391967514</v>
      </c>
      <c r="Q48" s="49">
        <f t="shared" si="20"/>
        <v>-1387.2303290109876</v>
      </c>
      <c r="R48" s="49">
        <f t="shared" si="20"/>
        <v>-1398.563991855699</v>
      </c>
      <c r="S48" s="49">
        <f t="shared" si="20"/>
        <v>-1446.4760989811791</v>
      </c>
      <c r="T48" s="49">
        <f t="shared" si="20"/>
        <v>-1612.8183906187514</v>
      </c>
      <c r="U48" s="49">
        <f t="shared" si="20"/>
        <v>-1282.7171381790179</v>
      </c>
      <c r="V48" s="49">
        <f t="shared" si="20"/>
        <v>-1270.5762959788783</v>
      </c>
      <c r="W48" s="49">
        <f t="shared" si="20"/>
        <v>-1760.085792699075</v>
      </c>
      <c r="X48" s="49">
        <f t="shared" si="20"/>
        <v>-1441.7564602575985</v>
      </c>
      <c r="Y48" s="49">
        <f t="shared" si="20"/>
        <v>-1534.5243420484082</v>
      </c>
      <c r="Z48" s="49">
        <f t="shared" si="20"/>
        <v>-1598.6133700552755</v>
      </c>
      <c r="AA48" s="49">
        <f t="shared" si="20"/>
        <v>-2966.4287256173711</v>
      </c>
      <c r="AB48" s="49">
        <f t="shared" si="20"/>
        <v>-3232.5972711861777</v>
      </c>
      <c r="AC48" s="49">
        <f t="shared" si="20"/>
        <v>-3011.0613221845988</v>
      </c>
      <c r="AD48" s="49">
        <f t="shared" si="20"/>
        <v>-2997.8041679142643</v>
      </c>
      <c r="AE48" s="49">
        <f t="shared" si="20"/>
        <v>-2161.1291048506696</v>
      </c>
      <c r="AF48" s="49">
        <f t="shared" si="20"/>
        <v>-2208.2551620585282</v>
      </c>
      <c r="AG48" s="49">
        <f t="shared" si="20"/>
        <v>-2505.6748884966855</v>
      </c>
      <c r="AH48" s="49">
        <f t="shared" si="20"/>
        <v>-2454.2306822591963</v>
      </c>
      <c r="AI48" s="49">
        <f t="shared" si="20"/>
        <v>-2659.4872057729572</v>
      </c>
      <c r="AJ48" s="49">
        <f t="shared" si="20"/>
        <v>-2425.5438406217254</v>
      </c>
      <c r="AK48" s="49">
        <f t="shared" si="20"/>
        <v>-1631.2813993791842</v>
      </c>
      <c r="AL48" s="49">
        <f t="shared" si="20"/>
        <v>-1382.1868264082696</v>
      </c>
      <c r="AM48" s="49">
        <f t="shared" si="20"/>
        <v>-1425.0762594703017</v>
      </c>
      <c r="AN48" s="49">
        <f t="shared" si="20"/>
        <v>-1417.6358064253286</v>
      </c>
      <c r="AO48" s="49">
        <f t="shared" si="20"/>
        <v>-1202.4405757612906</v>
      </c>
      <c r="AP48" s="49">
        <f t="shared" si="20"/>
        <v>-1087.9307706645943</v>
      </c>
      <c r="AQ48" s="49">
        <f t="shared" si="20"/>
        <v>-1036.3174110137811</v>
      </c>
      <c r="AR48" s="49">
        <f t="shared" si="20"/>
        <v>-1288.3807900243376</v>
      </c>
      <c r="AS48" s="49">
        <f t="shared" si="20"/>
        <v>-1560.5973860974418</v>
      </c>
      <c r="AT48" s="49">
        <f t="shared" si="20"/>
        <v>-1617.3023011599914</v>
      </c>
      <c r="AU48" s="49">
        <f t="shared" si="20"/>
        <v>-1651.7275647404658</v>
      </c>
      <c r="AV48" s="49">
        <f t="shared" si="20"/>
        <v>-1720.6539607409939</v>
      </c>
      <c r="AW48" s="49">
        <f t="shared" si="20"/>
        <v>-1398.9244726497229</v>
      </c>
      <c r="AX48" s="49">
        <f t="shared" si="20"/>
        <v>-930.26944567627345</v>
      </c>
      <c r="AY48" s="49">
        <f t="shared" si="20"/>
        <v>-913.74863303363384</v>
      </c>
      <c r="AZ48" s="49">
        <f t="shared" si="20"/>
        <v>-1185.9012923825362</v>
      </c>
      <c r="BA48" s="49">
        <f t="shared" si="20"/>
        <v>-747.15603764593163</v>
      </c>
      <c r="BB48" s="49">
        <f t="shared" si="20"/>
        <v>-699.3165255491856</v>
      </c>
      <c r="BC48" s="49">
        <f t="shared" si="20"/>
        <v>-943.05971615735007</v>
      </c>
      <c r="BD48" s="49">
        <f t="shared" si="20"/>
        <v>-543.85193162665928</v>
      </c>
      <c r="BE48" s="49">
        <f t="shared" si="20"/>
        <v>-328.68542943389951</v>
      </c>
      <c r="BF48" s="49">
        <f t="shared" si="20"/>
        <v>-255.93265044037972</v>
      </c>
      <c r="BG48" s="49">
        <f t="shared" si="20"/>
        <v>0</v>
      </c>
      <c r="BH48" s="47"/>
    </row>
    <row r="49" spans="3:59" ht="3" customHeight="1" x14ac:dyDescent="0.2">
      <c r="F49" s="15"/>
      <c r="G49" s="4"/>
    </row>
    <row r="50" spans="3:59" x14ac:dyDescent="0.2">
      <c r="C50" s="21" t="s">
        <v>38</v>
      </c>
      <c r="D50" s="22"/>
      <c r="E50" s="23"/>
      <c r="F50" s="53" t="str">
        <f t="shared" ref="F50" si="21">+$F$15</f>
        <v>M' EUR</v>
      </c>
      <c r="G50" s="44">
        <f>SUM(K50:BG50)</f>
        <v>-6.4080508394681601E-5</v>
      </c>
      <c r="H50" s="22"/>
      <c r="I50" s="22"/>
      <c r="J50" s="24"/>
      <c r="K50" s="29">
        <f>+K42+K48</f>
        <v>0</v>
      </c>
      <c r="L50" s="29">
        <f>+L42+L48</f>
        <v>0</v>
      </c>
      <c r="M50" s="29">
        <f t="shared" ref="M50:BG50" si="22">+M42+M48</f>
        <v>0</v>
      </c>
      <c r="N50" s="29">
        <f t="shared" si="22"/>
        <v>0</v>
      </c>
      <c r="O50" s="29">
        <f t="shared" si="22"/>
        <v>0</v>
      </c>
      <c r="P50" s="29">
        <f t="shared" si="22"/>
        <v>0</v>
      </c>
      <c r="Q50" s="29">
        <f t="shared" si="22"/>
        <v>0</v>
      </c>
      <c r="R50" s="29">
        <f t="shared" si="22"/>
        <v>0</v>
      </c>
      <c r="S50" s="29">
        <f t="shared" si="22"/>
        <v>0</v>
      </c>
      <c r="T50" s="29">
        <f t="shared" si="22"/>
        <v>0</v>
      </c>
      <c r="U50" s="29">
        <f t="shared" si="22"/>
        <v>0</v>
      </c>
      <c r="V50" s="29">
        <f t="shared" si="22"/>
        <v>0</v>
      </c>
      <c r="W50" s="29">
        <f t="shared" si="22"/>
        <v>0</v>
      </c>
      <c r="X50" s="29">
        <f t="shared" si="22"/>
        <v>0</v>
      </c>
      <c r="Y50" s="29">
        <f t="shared" si="22"/>
        <v>3.637978807091713E-12</v>
      </c>
      <c r="Z50" s="29">
        <f t="shared" si="22"/>
        <v>0</v>
      </c>
      <c r="AA50" s="29">
        <f t="shared" si="22"/>
        <v>0</v>
      </c>
      <c r="AB50" s="29">
        <f t="shared" si="22"/>
        <v>0</v>
      </c>
      <c r="AC50" s="29">
        <f t="shared" si="22"/>
        <v>0</v>
      </c>
      <c r="AD50" s="29">
        <f t="shared" si="22"/>
        <v>0</v>
      </c>
      <c r="AE50" s="29">
        <f t="shared" si="22"/>
        <v>0</v>
      </c>
      <c r="AF50" s="29">
        <f t="shared" si="22"/>
        <v>0</v>
      </c>
      <c r="AG50" s="29">
        <f t="shared" si="22"/>
        <v>0</v>
      </c>
      <c r="AH50" s="29">
        <f t="shared" si="22"/>
        <v>0</v>
      </c>
      <c r="AI50" s="29">
        <f t="shared" si="22"/>
        <v>0</v>
      </c>
      <c r="AJ50" s="29">
        <f t="shared" si="22"/>
        <v>0</v>
      </c>
      <c r="AK50" s="29">
        <f t="shared" si="22"/>
        <v>0</v>
      </c>
      <c r="AL50" s="29">
        <f t="shared" si="22"/>
        <v>0</v>
      </c>
      <c r="AM50" s="29">
        <f t="shared" si="22"/>
        <v>3.1832314562052488E-12</v>
      </c>
      <c r="AN50" s="29">
        <f t="shared" si="22"/>
        <v>9.0949470177292824E-12</v>
      </c>
      <c r="AO50" s="29">
        <f t="shared" si="22"/>
        <v>8.4128259913995862E-12</v>
      </c>
      <c r="AP50" s="29">
        <f t="shared" si="22"/>
        <v>0</v>
      </c>
      <c r="AQ50" s="29">
        <f t="shared" si="22"/>
        <v>-1.5006662579253316E-11</v>
      </c>
      <c r="AR50" s="29">
        <f t="shared" si="22"/>
        <v>-3.1150193535722792E-11</v>
      </c>
      <c r="AS50" s="29">
        <f t="shared" si="22"/>
        <v>-2.7284841053187847E-11</v>
      </c>
      <c r="AT50" s="29">
        <f t="shared" si="22"/>
        <v>-2.0008883439004421E-11</v>
      </c>
      <c r="AU50" s="29">
        <f t="shared" si="22"/>
        <v>1.5006662579253316E-11</v>
      </c>
      <c r="AV50" s="29">
        <f t="shared" si="22"/>
        <v>6.5028871176764369E-11</v>
      </c>
      <c r="AW50" s="29">
        <f t="shared" si="22"/>
        <v>9.9817043519578874E-11</v>
      </c>
      <c r="AX50" s="29">
        <f t="shared" si="22"/>
        <v>7.8557604865636677E-11</v>
      </c>
      <c r="AY50" s="29">
        <f t="shared" si="22"/>
        <v>-2.1032064978498966E-11</v>
      </c>
      <c r="AZ50" s="29">
        <f t="shared" si="22"/>
        <v>-1.7917045624926686E-10</v>
      </c>
      <c r="BA50" s="29">
        <f t="shared" si="22"/>
        <v>-3.1150193535722792E-10</v>
      </c>
      <c r="BB50" s="29">
        <f t="shared" si="22"/>
        <v>-2.9103830456733704E-10</v>
      </c>
      <c r="BC50" s="29">
        <f t="shared" si="22"/>
        <v>-1.9440449250396341E-11</v>
      </c>
      <c r="BD50" s="29">
        <f t="shared" si="22"/>
        <v>-9.6818678912313771E-4</v>
      </c>
      <c r="BE50" s="29">
        <f t="shared" si="22"/>
        <v>1.5546675058430992E-10</v>
      </c>
      <c r="BF50" s="29">
        <f t="shared" si="22"/>
        <v>9.0410675815633113E-4</v>
      </c>
      <c r="BG50" s="29">
        <f t="shared" si="22"/>
        <v>0</v>
      </c>
    </row>
    <row r="51" spans="3:59" x14ac:dyDescent="0.2">
      <c r="F51" s="16"/>
      <c r="L51" s="18"/>
      <c r="M51" s="18"/>
      <c r="N51" s="18"/>
      <c r="O51" s="18"/>
      <c r="P51" s="18"/>
      <c r="Q51" s="18"/>
      <c r="R51" s="18"/>
      <c r="S51" s="18"/>
      <c r="T51" s="18"/>
      <c r="U51" s="18"/>
      <c r="V51" s="18"/>
      <c r="W51" s="18"/>
    </row>
    <row r="52" spans="3:59" x14ac:dyDescent="0.2">
      <c r="F52" s="16"/>
      <c r="L52" s="18"/>
      <c r="M52" s="18"/>
      <c r="N52" s="18"/>
      <c r="O52" s="18"/>
      <c r="P52" s="18"/>
      <c r="Q52" s="18"/>
      <c r="R52" s="18"/>
      <c r="S52" s="18"/>
      <c r="T52" s="18"/>
      <c r="U52" s="18"/>
      <c r="V52" s="18"/>
      <c r="W52" s="18"/>
    </row>
    <row r="53" spans="3:59" x14ac:dyDescent="0.2">
      <c r="F53" s="16"/>
      <c r="L53" s="18"/>
      <c r="M53" s="18"/>
      <c r="N53" s="18"/>
      <c r="O53" s="18"/>
      <c r="P53" s="18"/>
      <c r="Q53" s="18"/>
      <c r="R53" s="18"/>
      <c r="S53" s="18"/>
      <c r="T53" s="18"/>
      <c r="U53" s="18"/>
      <c r="V53" s="18"/>
      <c r="W53" s="18"/>
    </row>
    <row r="54" spans="3:59" x14ac:dyDescent="0.2">
      <c r="C54" s="45" t="s">
        <v>39</v>
      </c>
      <c r="F54" s="16"/>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row>
    <row r="55" spans="3:59" x14ac:dyDescent="0.2">
      <c r="C55" s="51" t="s">
        <v>40</v>
      </c>
      <c r="F55" s="16"/>
      <c r="J55" s="20"/>
      <c r="K55" s="18">
        <v>31308.957372775883</v>
      </c>
      <c r="L55" s="18">
        <v>29170.220813992761</v>
      </c>
      <c r="M55" s="18">
        <v>26501.139335197375</v>
      </c>
      <c r="N55" s="18">
        <v>25091.894711742298</v>
      </c>
      <c r="O55" s="18">
        <v>23558.89463470997</v>
      </c>
      <c r="P55" s="18">
        <v>21438.239482771445</v>
      </c>
      <c r="Q55" s="18">
        <v>19570.609806663524</v>
      </c>
      <c r="R55" s="18">
        <v>17192.680063641172</v>
      </c>
      <c r="S55" s="18">
        <v>14420.377195542511</v>
      </c>
      <c r="T55" s="18">
        <v>12942.676060934144</v>
      </c>
      <c r="U55" s="18">
        <v>11908.043546218989</v>
      </c>
      <c r="V55" s="18">
        <v>10676.707856984662</v>
      </c>
      <c r="W55" s="18">
        <v>10257.065651291556</v>
      </c>
      <c r="X55" s="18">
        <v>9398.6423881159062</v>
      </c>
      <c r="Y55" s="18">
        <v>8340.5460980940225</v>
      </c>
      <c r="Z55" s="18">
        <v>7467.2322983651175</v>
      </c>
      <c r="AA55" s="18">
        <v>7957.7900184603568</v>
      </c>
      <c r="AB55" s="18">
        <v>8700.0855351795308</v>
      </c>
      <c r="AC55" s="18">
        <v>10245.279994433464</v>
      </c>
      <c r="AD55" s="18">
        <v>10765.491382675969</v>
      </c>
      <c r="AE55" s="18">
        <v>10293.359340113173</v>
      </c>
      <c r="AF55" s="18">
        <v>9859.9999936991298</v>
      </c>
      <c r="AG55" s="18">
        <v>11531.098977971382</v>
      </c>
      <c r="AH55" s="18">
        <v>10845.531714866054</v>
      </c>
      <c r="AI55" s="18">
        <v>9883.2701820852435</v>
      </c>
      <c r="AJ55" s="18">
        <v>9198.0169060692024</v>
      </c>
      <c r="AK55" s="18">
        <v>8994.5974388367049</v>
      </c>
      <c r="AL55" s="18">
        <v>9181.6153683548564</v>
      </c>
      <c r="AM55" s="18">
        <v>9427.9580518859475</v>
      </c>
      <c r="AN55" s="18">
        <v>9473.8163571717178</v>
      </c>
      <c r="AO55" s="18">
        <v>9277.6987580213317</v>
      </c>
      <c r="AP55" s="18">
        <v>8935.2904501119156</v>
      </c>
      <c r="AQ55" s="18">
        <v>8421.6043681612919</v>
      </c>
      <c r="AR55" s="18">
        <v>8105.5500115075147</v>
      </c>
      <c r="AS55" s="18">
        <v>7707.1923467639808</v>
      </c>
      <c r="AT55" s="18">
        <v>7458.0528014837546</v>
      </c>
      <c r="AU55" s="18">
        <v>7046.4323676180993</v>
      </c>
      <c r="AV55" s="18">
        <v>6550.7262737431593</v>
      </c>
      <c r="AW55" s="18">
        <v>5837.0867698784314</v>
      </c>
      <c r="AX55" s="18">
        <v>4911.7790064617202</v>
      </c>
      <c r="AY55" s="18">
        <v>3684.9175188980716</v>
      </c>
      <c r="AZ55" s="18">
        <v>3479.2741294038628</v>
      </c>
      <c r="BA55" s="18">
        <v>2677.7698852665903</v>
      </c>
      <c r="BB55" s="18">
        <v>1851.6365407920844</v>
      </c>
      <c r="BC55" s="18">
        <v>1232.3190194334634</v>
      </c>
      <c r="BD55" s="18">
        <v>652.43568598558136</v>
      </c>
      <c r="BE55" s="18">
        <v>24.842630636283523</v>
      </c>
      <c r="BF55" s="18">
        <v>1.8438400388106402E-2</v>
      </c>
      <c r="BG55" s="18"/>
    </row>
    <row r="56" spans="3:59" x14ac:dyDescent="0.2">
      <c r="C56" s="51" t="s">
        <v>41</v>
      </c>
      <c r="F56" s="16"/>
      <c r="J56" s="20"/>
      <c r="K56" s="18">
        <v>4250.7582851776115</v>
      </c>
      <c r="L56" s="18">
        <v>4029.1134703885941</v>
      </c>
      <c r="M56" s="18">
        <v>2066.8310567786211</v>
      </c>
      <c r="N56" s="18">
        <v>1833.6131779939085</v>
      </c>
      <c r="O56" s="18">
        <v>1492.8980706922712</v>
      </c>
      <c r="P56" s="18">
        <v>1557.2294380957705</v>
      </c>
      <c r="Q56" s="18">
        <v>1535.80787948083</v>
      </c>
      <c r="R56" s="18">
        <v>1949.9337134968409</v>
      </c>
      <c r="S56" s="18">
        <v>1531.6396120684672</v>
      </c>
      <c r="T56" s="18">
        <v>1323.7681616517534</v>
      </c>
      <c r="U56" s="18">
        <v>1427.8836496213307</v>
      </c>
      <c r="V56" s="18">
        <v>1117.9540294730846</v>
      </c>
      <c r="W56" s="18">
        <v>1245.7823110583968</v>
      </c>
      <c r="X56" s="18">
        <v>1145.2571043369519</v>
      </c>
      <c r="Y56" s="18">
        <v>830.26196603949711</v>
      </c>
      <c r="Z56" s="18">
        <v>830.36860754152497</v>
      </c>
      <c r="AA56" s="18">
        <v>891.77365526271421</v>
      </c>
      <c r="AB56" s="18">
        <v>711.67249780047837</v>
      </c>
      <c r="AC56" s="18">
        <v>1258.2762778904555</v>
      </c>
      <c r="AD56" s="18">
        <v>1452.0727027868827</v>
      </c>
      <c r="AE56" s="18">
        <v>1719.0192357541112</v>
      </c>
      <c r="AF56" s="18">
        <v>2078.0935452969575</v>
      </c>
      <c r="AG56" s="18">
        <v>2333.5308541518029</v>
      </c>
      <c r="AH56" s="18">
        <v>2624.7042487369158</v>
      </c>
      <c r="AI56" s="18">
        <v>2802.4915444600015</v>
      </c>
      <c r="AJ56" s="18">
        <v>1295.3369165700349</v>
      </c>
      <c r="AK56" s="18">
        <v>837.27616960761316</v>
      </c>
      <c r="AL56" s="18">
        <v>867.37670574165134</v>
      </c>
      <c r="AM56" s="18">
        <v>917.87077711076302</v>
      </c>
      <c r="AN56" s="18">
        <v>894.86283768414069</v>
      </c>
      <c r="AO56" s="18">
        <v>880.13116648822154</v>
      </c>
      <c r="AP56" s="18">
        <v>900.88255303576693</v>
      </c>
      <c r="AQ56" s="18">
        <v>926.46276112036367</v>
      </c>
      <c r="AR56" s="18">
        <v>1027.6989197674268</v>
      </c>
      <c r="AS56" s="18">
        <v>910.02461323983528</v>
      </c>
      <c r="AT56" s="18">
        <v>1025.9775320806407</v>
      </c>
      <c r="AU56" s="18">
        <v>1070.9163601613518</v>
      </c>
      <c r="AV56" s="18">
        <v>1051.8573240260121</v>
      </c>
      <c r="AW56" s="18">
        <v>1113.3647088905136</v>
      </c>
      <c r="AX56" s="18">
        <v>1104.1905111081132</v>
      </c>
      <c r="AY56" s="18">
        <v>912.78227917588242</v>
      </c>
      <c r="AZ56" s="18">
        <v>956.45770182895978</v>
      </c>
      <c r="BA56" s="18">
        <v>973.03399221975155</v>
      </c>
      <c r="BB56" s="18">
        <v>994.56777703248372</v>
      </c>
      <c r="BC56" s="18">
        <v>1087.5682265710498</v>
      </c>
      <c r="BD56" s="18">
        <v>946.2688285894277</v>
      </c>
      <c r="BE56" s="18">
        <v>724.0390545486872</v>
      </c>
      <c r="BF56" s="18">
        <v>0</v>
      </c>
      <c r="BG56" s="18"/>
    </row>
    <row r="57" spans="3:59" x14ac:dyDescent="0.2">
      <c r="C57" s="51" t="s">
        <v>42</v>
      </c>
      <c r="F57" s="16"/>
      <c r="J57" s="20"/>
      <c r="K57" s="18">
        <v>27058.218036891682</v>
      </c>
      <c r="L57" s="18">
        <v>25141.124642219176</v>
      </c>
      <c r="M57" s="18">
        <v>24434.324604122448</v>
      </c>
      <c r="N57" s="18">
        <v>23258.298644976727</v>
      </c>
      <c r="O57" s="18">
        <v>22066.012719547816</v>
      </c>
      <c r="P57" s="18">
        <v>19881.025570063171</v>
      </c>
      <c r="Q57" s="18">
        <v>18034.817499775581</v>
      </c>
      <c r="R57" s="18">
        <v>15242.761643828195</v>
      </c>
      <c r="S57" s="18">
        <v>12888.753364136295</v>
      </c>
      <c r="T57" s="18">
        <v>11618.92168561948</v>
      </c>
      <c r="U57" s="18">
        <v>10480.174203625415</v>
      </c>
      <c r="V57" s="18">
        <v>9558.7685537287034</v>
      </c>
      <c r="W57" s="18">
        <v>9011.2987830043203</v>
      </c>
      <c r="X57" s="18">
        <v>8253.4003978024211</v>
      </c>
      <c r="Y57" s="18">
        <v>7510.3000848498032</v>
      </c>
      <c r="Z57" s="18">
        <v>6636.8814450499158</v>
      </c>
      <c r="AA57" s="18">
        <v>7066.0286287697636</v>
      </c>
      <c r="AB57" s="18">
        <v>7988.4258965559929</v>
      </c>
      <c r="AC57" s="18">
        <v>8987.0172516396178</v>
      </c>
      <c r="AD57" s="18">
        <v>9313.4337054766038</v>
      </c>
      <c r="AE57" s="18">
        <v>8574.3569257789513</v>
      </c>
      <c r="AF57" s="18">
        <v>7781.9262428697475</v>
      </c>
      <c r="AG57" s="18">
        <v>9197.5959766538253</v>
      </c>
      <c r="AH57" s="18">
        <v>8220.880269806974</v>
      </c>
      <c r="AI57" s="18">
        <v>7080.77880634135</v>
      </c>
      <c r="AJ57" s="18">
        <v>7902.6799894991673</v>
      </c>
      <c r="AK57" s="18">
        <v>8157.3212692290917</v>
      </c>
      <c r="AL57" s="18">
        <v>8314.2386626132047</v>
      </c>
      <c r="AM57" s="18">
        <v>8510.0872747751837</v>
      </c>
      <c r="AN57" s="18">
        <v>8578.9535194875771</v>
      </c>
      <c r="AO57" s="18">
        <v>8397.5675915331103</v>
      </c>
      <c r="AP57" s="18">
        <v>8034.4078970761484</v>
      </c>
      <c r="AQ57" s="18">
        <v>7495.1416070409286</v>
      </c>
      <c r="AR57" s="18">
        <v>7077.8510917400881</v>
      </c>
      <c r="AS57" s="18">
        <v>6797.1677335241457</v>
      </c>
      <c r="AT57" s="18">
        <v>6432.0752694031144</v>
      </c>
      <c r="AU57" s="18">
        <v>5975.5160074567475</v>
      </c>
      <c r="AV57" s="18">
        <v>5498.8689497171472</v>
      </c>
      <c r="AW57" s="18">
        <v>4723.7220609879178</v>
      </c>
      <c r="AX57" s="18">
        <v>3807.588495353607</v>
      </c>
      <c r="AY57" s="18">
        <v>2772.135239722189</v>
      </c>
      <c r="AZ57" s="18">
        <v>2522.8164275749032</v>
      </c>
      <c r="BA57" s="18">
        <v>1704.7358930468388</v>
      </c>
      <c r="BB57" s="18">
        <v>857.06876375960064</v>
      </c>
      <c r="BC57" s="18">
        <v>144.75079286241362</v>
      </c>
      <c r="BD57" s="18">
        <v>-293.83314260384634</v>
      </c>
      <c r="BE57" s="18">
        <v>-699.1964239124037</v>
      </c>
      <c r="BF57" s="18">
        <v>1.8438400388106402E-2</v>
      </c>
      <c r="BG57" s="18"/>
    </row>
    <row r="58" spans="3:59" x14ac:dyDescent="0.2">
      <c r="F58" s="16"/>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row>
    <row r="59" spans="3:59" x14ac:dyDescent="0.2">
      <c r="C59" s="45" t="s">
        <v>43</v>
      </c>
      <c r="F59" s="16"/>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row>
    <row r="60" spans="3:59" x14ac:dyDescent="0.2">
      <c r="C60" s="51" t="s">
        <v>40</v>
      </c>
      <c r="F60" s="16"/>
      <c r="J60" s="20"/>
      <c r="K60" s="18">
        <v>16357.298800464101</v>
      </c>
      <c r="L60" s="18">
        <v>13935.493919779998</v>
      </c>
      <c r="M60" s="18">
        <v>11025.689567981553</v>
      </c>
      <c r="N60" s="18">
        <v>10398.402917588606</v>
      </c>
      <c r="O60" s="18">
        <v>9514.1220244859214</v>
      </c>
      <c r="P60" s="18">
        <v>8546.0026828511727</v>
      </c>
      <c r="Q60" s="18">
        <v>7976.8928745304329</v>
      </c>
      <c r="R60" s="18">
        <v>6822.8721274870804</v>
      </c>
      <c r="S60" s="18">
        <v>5737.3309727183259</v>
      </c>
      <c r="T60" s="18">
        <v>4849.4836602981704</v>
      </c>
      <c r="U60" s="18">
        <v>4258.9541689565021</v>
      </c>
      <c r="V60" s="18">
        <v>3344.1634661773705</v>
      </c>
      <c r="W60" s="18">
        <v>2384.9988797916603</v>
      </c>
      <c r="X60" s="18">
        <v>1695.5516087294873</v>
      </c>
      <c r="Y60" s="18">
        <v>898.97171733936557</v>
      </c>
      <c r="Z60" s="18">
        <v>231.9036660434258</v>
      </c>
      <c r="AA60" s="18">
        <v>1049.9812936124054</v>
      </c>
      <c r="AB60" s="18">
        <v>1302.2009239889312</v>
      </c>
      <c r="AC60" s="18">
        <v>2227.9020243464611</v>
      </c>
      <c r="AD60" s="18">
        <v>2951.4197868624478</v>
      </c>
      <c r="AE60" s="18">
        <v>2645.0966061478448</v>
      </c>
      <c r="AF60" s="18">
        <v>2378.1280881849761</v>
      </c>
      <c r="AG60" s="18">
        <v>3575.7056025890211</v>
      </c>
      <c r="AH60" s="18">
        <v>3051.4531998092571</v>
      </c>
      <c r="AI60" s="18">
        <v>2296.078323055378</v>
      </c>
      <c r="AJ60" s="18">
        <v>1818.0811213384823</v>
      </c>
      <c r="AK60" s="18">
        <v>1774.3640431089657</v>
      </c>
      <c r="AL60" s="18">
        <v>2171.65896049305</v>
      </c>
      <c r="AM60" s="18">
        <v>2729.0820339800448</v>
      </c>
      <c r="AN60" s="18">
        <v>3145.4340778130304</v>
      </c>
      <c r="AO60" s="18">
        <v>3374.7623619917299</v>
      </c>
      <c r="AP60" s="18">
        <v>3510.1101613572055</v>
      </c>
      <c r="AQ60" s="18">
        <v>3470.6728979327804</v>
      </c>
      <c r="AR60" s="18">
        <v>3385.0933789396695</v>
      </c>
      <c r="AS60" s="18">
        <v>3379.7023214223559</v>
      </c>
      <c r="AT60" s="18">
        <v>3567.7020740807102</v>
      </c>
      <c r="AU60" s="18">
        <v>3624.9263366715991</v>
      </c>
      <c r="AV60" s="18">
        <v>3621.8599799740791</v>
      </c>
      <c r="AW60" s="18">
        <v>3418.7362804432573</v>
      </c>
      <c r="AX60" s="18">
        <v>3151.6138793899167</v>
      </c>
      <c r="AY60" s="18">
        <v>2652.709412764224</v>
      </c>
      <c r="AZ60" s="18">
        <v>2612.5137491610485</v>
      </c>
      <c r="BA60" s="18">
        <v>1983.3354388282942</v>
      </c>
      <c r="BB60" s="18">
        <v>1338.3072309150079</v>
      </c>
      <c r="BC60" s="18">
        <v>909.32130831658515</v>
      </c>
      <c r="BD60" s="18">
        <v>529.4660810531318</v>
      </c>
      <c r="BE60" s="18">
        <v>0</v>
      </c>
      <c r="BF60" s="18">
        <v>1.8438400388106402E-2</v>
      </c>
      <c r="BG60" s="18"/>
    </row>
    <row r="61" spans="3:59" x14ac:dyDescent="0.2">
      <c r="C61" s="51" t="s">
        <v>41</v>
      </c>
      <c r="F61" s="16"/>
      <c r="J61" s="20"/>
      <c r="K61" s="18">
        <v>2262.79747365</v>
      </c>
      <c r="L61" s="18">
        <v>1944.2075528789451</v>
      </c>
      <c r="M61" s="18">
        <v>199.84775000000013</v>
      </c>
      <c r="N61" s="18">
        <v>199.81874999999991</v>
      </c>
      <c r="O61" s="18">
        <v>199.78974999999991</v>
      </c>
      <c r="P61" s="18">
        <v>199.77525000000014</v>
      </c>
      <c r="Q61" s="18">
        <v>199.99999999999977</v>
      </c>
      <c r="R61" s="18">
        <v>199.99999999999932</v>
      </c>
      <c r="S61" s="18">
        <v>199.99999999999977</v>
      </c>
      <c r="T61" s="18">
        <v>200.0000000000008</v>
      </c>
      <c r="U61" s="18">
        <v>200.00000000000182</v>
      </c>
      <c r="V61" s="18">
        <v>200.00000000000216</v>
      </c>
      <c r="W61" s="18">
        <v>199.99999999999989</v>
      </c>
      <c r="X61" s="18">
        <v>199.99999999999443</v>
      </c>
      <c r="Y61" s="18">
        <v>199.99999999998749</v>
      </c>
      <c r="Z61" s="18">
        <v>199.9999999999792</v>
      </c>
      <c r="AA61" s="18">
        <v>199.99999999997056</v>
      </c>
      <c r="AB61" s="18">
        <v>200.06365131795647</v>
      </c>
      <c r="AC61" s="18">
        <v>199.99999999992374</v>
      </c>
      <c r="AD61" s="18">
        <v>199.99999999984462</v>
      </c>
      <c r="AE61" s="18">
        <v>199.99999999967238</v>
      </c>
      <c r="AF61" s="18">
        <v>199.99999999932734</v>
      </c>
      <c r="AG61" s="18">
        <v>199.99999999867296</v>
      </c>
      <c r="AH61" s="18">
        <v>199.99999999745833</v>
      </c>
      <c r="AI61" s="18">
        <v>199.99999999518823</v>
      </c>
      <c r="AJ61" s="18">
        <v>199.99999999087291</v>
      </c>
      <c r="AK61" s="18">
        <v>199.99999998282615</v>
      </c>
      <c r="AL61" s="18">
        <v>199.99999996696093</v>
      </c>
      <c r="AM61" s="18">
        <v>199.99999993593875</v>
      </c>
      <c r="AN61" s="18">
        <v>199.99999987633376</v>
      </c>
      <c r="AO61" s="18">
        <v>199.99999976163454</v>
      </c>
      <c r="AP61" s="18">
        <v>199.999999541275</v>
      </c>
      <c r="AQ61" s="18">
        <v>199.99999911767239</v>
      </c>
      <c r="AR61" s="18">
        <v>199.99999830955599</v>
      </c>
      <c r="AS61" s="18">
        <v>199.99999676177632</v>
      </c>
      <c r="AT61" s="18">
        <v>199.99999376069573</v>
      </c>
      <c r="AU61" s="18">
        <v>199.99998797491222</v>
      </c>
      <c r="AV61" s="18">
        <v>199.99997682175163</v>
      </c>
      <c r="AW61" s="18">
        <v>199.99995532542201</v>
      </c>
      <c r="AX61" s="18">
        <v>199.99991389823325</v>
      </c>
      <c r="AY61" s="18">
        <v>199.99983406322522</v>
      </c>
      <c r="AZ61" s="18">
        <v>199.99968020904581</v>
      </c>
      <c r="BA61" s="18">
        <v>199.99938369887963</v>
      </c>
      <c r="BB61" s="18">
        <v>199.99881224579127</v>
      </c>
      <c r="BC61" s="18">
        <v>199.99771089517179</v>
      </c>
      <c r="BD61" s="18">
        <v>199.99546662113337</v>
      </c>
      <c r="BE61" s="18">
        <v>6.5757626960051141</v>
      </c>
      <c r="BF61" s="18">
        <v>0</v>
      </c>
      <c r="BG61" s="18"/>
    </row>
    <row r="62" spans="3:59" x14ac:dyDescent="0.2">
      <c r="C62" s="51" t="s">
        <v>42</v>
      </c>
      <c r="F62" s="16"/>
      <c r="J62" s="20"/>
      <c r="K62" s="18">
        <v>14094.501326814101</v>
      </c>
      <c r="L62" s="18">
        <v>11991.286366901053</v>
      </c>
      <c r="M62" s="18">
        <v>10825.841817981553</v>
      </c>
      <c r="N62" s="18">
        <v>10198.584167588606</v>
      </c>
      <c r="O62" s="18">
        <v>9314.3322744859215</v>
      </c>
      <c r="P62" s="18">
        <v>8346.2274328511721</v>
      </c>
      <c r="Q62" s="18">
        <v>7776.8928745304329</v>
      </c>
      <c r="R62" s="18">
        <v>6622.8721274870804</v>
      </c>
      <c r="S62" s="18">
        <v>5537.3309727183259</v>
      </c>
      <c r="T62" s="18">
        <v>4649.4836602981695</v>
      </c>
      <c r="U62" s="18">
        <v>4058.9541689565003</v>
      </c>
      <c r="V62" s="18">
        <v>3144.1634661773687</v>
      </c>
      <c r="W62" s="18">
        <v>2184.9988797916603</v>
      </c>
      <c r="X62" s="18">
        <v>1495.5516087294927</v>
      </c>
      <c r="Y62" s="18">
        <v>698.9717173393783</v>
      </c>
      <c r="Z62" s="18">
        <v>31.903666043446719</v>
      </c>
      <c r="AA62" s="18">
        <v>849.98129361243491</v>
      </c>
      <c r="AB62" s="18">
        <v>1102.1372726709747</v>
      </c>
      <c r="AC62" s="18">
        <v>2027.9020243465375</v>
      </c>
      <c r="AD62" s="18">
        <v>2751.4197868626034</v>
      </c>
      <c r="AE62" s="18">
        <v>2445.0966061481722</v>
      </c>
      <c r="AF62" s="18">
        <v>2178.1280881856492</v>
      </c>
      <c r="AG62" s="18">
        <v>3375.705602590348</v>
      </c>
      <c r="AH62" s="18">
        <v>2851.4531998117986</v>
      </c>
      <c r="AI62" s="18">
        <v>2096.0783230601896</v>
      </c>
      <c r="AJ62" s="18">
        <v>1618.0811213476093</v>
      </c>
      <c r="AK62" s="18">
        <v>1574.3640431261394</v>
      </c>
      <c r="AL62" s="18">
        <v>1971.658960526089</v>
      </c>
      <c r="AM62" s="18">
        <v>2529.082034044106</v>
      </c>
      <c r="AN62" s="18">
        <v>2945.4340779366967</v>
      </c>
      <c r="AO62" s="18">
        <v>3174.7623622300953</v>
      </c>
      <c r="AP62" s="18">
        <v>3310.1101618159305</v>
      </c>
      <c r="AQ62" s="18">
        <v>3270.6728988151081</v>
      </c>
      <c r="AR62" s="18">
        <v>3185.0933806301136</v>
      </c>
      <c r="AS62" s="18">
        <v>3179.7023246605795</v>
      </c>
      <c r="AT62" s="18">
        <v>3367.7020803200144</v>
      </c>
      <c r="AU62" s="18">
        <v>3424.926348696687</v>
      </c>
      <c r="AV62" s="18">
        <v>3421.8600031523274</v>
      </c>
      <c r="AW62" s="18">
        <v>3218.7363251178353</v>
      </c>
      <c r="AX62" s="18">
        <v>2951.6139654916833</v>
      </c>
      <c r="AY62" s="18">
        <v>2452.7095787009989</v>
      </c>
      <c r="AZ62" s="18">
        <v>2412.5140689520026</v>
      </c>
      <c r="BA62" s="18">
        <v>1783.3360551294145</v>
      </c>
      <c r="BB62" s="18">
        <v>1138.3084186692167</v>
      </c>
      <c r="BC62" s="18">
        <v>709.3235974214133</v>
      </c>
      <c r="BD62" s="18">
        <v>329.47061443199846</v>
      </c>
      <c r="BE62" s="18">
        <v>-6.5757626960051141</v>
      </c>
      <c r="BF62" s="18">
        <v>1.8438400388106402E-2</v>
      </c>
      <c r="BG62" s="18"/>
    </row>
    <row r="63" spans="3:59" x14ac:dyDescent="0.2">
      <c r="F63" s="16"/>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row>
    <row r="64" spans="3:59" x14ac:dyDescent="0.2">
      <c r="C64" s="45" t="s">
        <v>44</v>
      </c>
      <c r="F64" s="16"/>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row>
    <row r="65" spans="1:60" x14ac:dyDescent="0.2">
      <c r="C65" s="51" t="s">
        <v>40</v>
      </c>
      <c r="F65" s="16"/>
      <c r="J65" s="20"/>
      <c r="K65" s="18">
        <v>14951.677521605196</v>
      </c>
      <c r="L65" s="18">
        <v>15234.744192827777</v>
      </c>
      <c r="M65" s="18">
        <v>15475.46609291952</v>
      </c>
      <c r="N65" s="18">
        <v>14693.508905382028</v>
      </c>
      <c r="O65" s="18">
        <v>14044.788765754163</v>
      </c>
      <c r="P65" s="18">
        <v>12892.252325307771</v>
      </c>
      <c r="Q65" s="18">
        <v>11593.73250472598</v>
      </c>
      <c r="R65" s="18">
        <v>10369.823229837955</v>
      </c>
      <c r="S65" s="18">
        <v>8683.0620034864387</v>
      </c>
      <c r="T65" s="18">
        <v>8093.2061869730614</v>
      </c>
      <c r="U65" s="18">
        <v>7649.1036842902422</v>
      </c>
      <c r="V65" s="18">
        <v>7332.5591170244197</v>
      </c>
      <c r="W65" s="18">
        <v>7872.0822142710576</v>
      </c>
      <c r="X65" s="18">
        <v>7703.1058934098837</v>
      </c>
      <c r="Y65" s="18">
        <v>7441.5903335499361</v>
      </c>
      <c r="Z65" s="18">
        <v>7235.3463865480135</v>
      </c>
      <c r="AA65" s="18">
        <v>6907.8209904200721</v>
      </c>
      <c r="AB65" s="18">
        <v>7397.8974703675394</v>
      </c>
      <c r="AC65" s="18">
        <v>8017.391505183612</v>
      </c>
      <c r="AD65" s="18">
        <v>7814.0866214010412</v>
      </c>
      <c r="AE65" s="18">
        <v>7648.2795553852166</v>
      </c>
      <c r="AF65" s="18">
        <v>7481.8916999817266</v>
      </c>
      <c r="AG65" s="18">
        <v>7955.4212282166072</v>
      </c>
      <c r="AH65" s="18">
        <v>7794.1313187346332</v>
      </c>
      <c r="AI65" s="18">
        <v>7587.1920277459731</v>
      </c>
      <c r="AJ65" s="18">
        <v>7379.935784730721</v>
      </c>
      <c r="AK65" s="18">
        <v>7220.2333957277388</v>
      </c>
      <c r="AL65" s="18">
        <v>7009.9564078618068</v>
      </c>
      <c r="AM65" s="18">
        <v>6698.8760179059027</v>
      </c>
      <c r="AN65" s="18">
        <v>6328.3822793586878</v>
      </c>
      <c r="AO65" s="18">
        <v>5902.9363960296014</v>
      </c>
      <c r="AP65" s="18">
        <v>5425.180288754711</v>
      </c>
      <c r="AQ65" s="18">
        <v>4950.9314702285119</v>
      </c>
      <c r="AR65" s="18">
        <v>4720.4566325678452</v>
      </c>
      <c r="AS65" s="18">
        <v>4327.4900253416245</v>
      </c>
      <c r="AT65" s="18">
        <v>3890.3507274030444</v>
      </c>
      <c r="AU65" s="18">
        <v>3421.5060309464998</v>
      </c>
      <c r="AV65" s="18">
        <v>2928.8662937690806</v>
      </c>
      <c r="AW65" s="18">
        <v>2418.3504894351736</v>
      </c>
      <c r="AX65" s="18">
        <v>1760.1651270718032</v>
      </c>
      <c r="AY65" s="18">
        <v>1032.2081061338477</v>
      </c>
      <c r="AZ65" s="18">
        <v>866.76038024281422</v>
      </c>
      <c r="BA65" s="18">
        <v>694.43444643829616</v>
      </c>
      <c r="BB65" s="18">
        <v>513.32930987707653</v>
      </c>
      <c r="BC65" s="18">
        <v>322.99771111687824</v>
      </c>
      <c r="BD65" s="18">
        <v>122.9696049324495</v>
      </c>
      <c r="BE65" s="18">
        <v>24.842630636283523</v>
      </c>
      <c r="BF65" s="18">
        <v>0</v>
      </c>
      <c r="BG65" s="18"/>
    </row>
    <row r="66" spans="1:60" x14ac:dyDescent="0.2">
      <c r="C66" s="51" t="s">
        <v>41</v>
      </c>
      <c r="F66" s="16"/>
      <c r="J66" s="20"/>
      <c r="K66" s="18">
        <v>1987.960811527611</v>
      </c>
      <c r="L66" s="18">
        <v>2084.905917509649</v>
      </c>
      <c r="M66" s="18">
        <v>1866.9833067786208</v>
      </c>
      <c r="N66" s="18">
        <v>1633.7944279939086</v>
      </c>
      <c r="O66" s="18">
        <v>1293.1083206922713</v>
      </c>
      <c r="P66" s="18">
        <v>1357.4541880957704</v>
      </c>
      <c r="Q66" s="18">
        <v>1335.8078794808303</v>
      </c>
      <c r="R66" s="18">
        <v>1749.9337134968416</v>
      </c>
      <c r="S66" s="18">
        <v>1331.6396120684674</v>
      </c>
      <c r="T66" s="18">
        <v>1123.7681616517527</v>
      </c>
      <c r="U66" s="18">
        <v>1227.8836496213289</v>
      </c>
      <c r="V66" s="18">
        <v>917.95402947308241</v>
      </c>
      <c r="W66" s="18">
        <v>1045.7823110583968</v>
      </c>
      <c r="X66" s="18">
        <v>945.25710433695747</v>
      </c>
      <c r="Y66" s="18">
        <v>630.26196603950962</v>
      </c>
      <c r="Z66" s="18">
        <v>630.36860754154577</v>
      </c>
      <c r="AA66" s="18">
        <v>691.77365526274366</v>
      </c>
      <c r="AB66" s="18">
        <v>511.60884648252193</v>
      </c>
      <c r="AC66" s="18">
        <v>1058.2762778905317</v>
      </c>
      <c r="AD66" s="18">
        <v>1252.072702787038</v>
      </c>
      <c r="AE66" s="18">
        <v>1519.0192357544388</v>
      </c>
      <c r="AF66" s="18">
        <v>1878.09354529763</v>
      </c>
      <c r="AG66" s="18">
        <v>2133.5308541531299</v>
      </c>
      <c r="AH66" s="18">
        <v>2424.7042487394574</v>
      </c>
      <c r="AI66" s="18">
        <v>2602.4915444648132</v>
      </c>
      <c r="AJ66" s="18">
        <v>1095.3369165791619</v>
      </c>
      <c r="AK66" s="18">
        <v>637.27616962478703</v>
      </c>
      <c r="AL66" s="18">
        <v>667.37670577469044</v>
      </c>
      <c r="AM66" s="18">
        <v>717.8707771748243</v>
      </c>
      <c r="AN66" s="18">
        <v>694.86283780780695</v>
      </c>
      <c r="AO66" s="18">
        <v>680.13116672658703</v>
      </c>
      <c r="AP66" s="18">
        <v>700.88255349449196</v>
      </c>
      <c r="AQ66" s="18">
        <v>726.46276200269131</v>
      </c>
      <c r="AR66" s="18">
        <v>827.69892145787071</v>
      </c>
      <c r="AS66" s="18">
        <v>710.02461647805899</v>
      </c>
      <c r="AT66" s="18">
        <v>825.97753831994498</v>
      </c>
      <c r="AU66" s="18">
        <v>870.9163721864395</v>
      </c>
      <c r="AV66" s="18">
        <v>851.85734720426035</v>
      </c>
      <c r="AW66" s="18">
        <v>913.36475356509152</v>
      </c>
      <c r="AX66" s="18">
        <v>904.19059720987991</v>
      </c>
      <c r="AY66" s="18">
        <v>712.78244511265723</v>
      </c>
      <c r="AZ66" s="18">
        <v>756.45802161991401</v>
      </c>
      <c r="BA66" s="18">
        <v>773.03460852087187</v>
      </c>
      <c r="BB66" s="18">
        <v>794.5689647866925</v>
      </c>
      <c r="BC66" s="18">
        <v>887.57051567587791</v>
      </c>
      <c r="BD66" s="18">
        <v>746.27336196829435</v>
      </c>
      <c r="BE66" s="18">
        <v>717.46329185268212</v>
      </c>
      <c r="BF66" s="18">
        <v>0</v>
      </c>
      <c r="BG66" s="18"/>
    </row>
    <row r="67" spans="1:60" x14ac:dyDescent="0.2">
      <c r="C67" s="51" t="s">
        <v>42</v>
      </c>
      <c r="F67" s="16"/>
      <c r="J67" s="20"/>
      <c r="K67" s="18">
        <v>12963.716710077586</v>
      </c>
      <c r="L67" s="18">
        <v>13149.838275318129</v>
      </c>
      <c r="M67" s="18">
        <v>13608.482786140901</v>
      </c>
      <c r="N67" s="18">
        <v>13059.714477388117</v>
      </c>
      <c r="O67" s="18">
        <v>12751.680445061893</v>
      </c>
      <c r="P67" s="18">
        <v>11534.798137212001</v>
      </c>
      <c r="Q67" s="18">
        <v>10257.924625245148</v>
      </c>
      <c r="R67" s="18">
        <v>8619.8895163411144</v>
      </c>
      <c r="S67" s="18">
        <v>7351.4223914179702</v>
      </c>
      <c r="T67" s="18">
        <v>6969.4380253213085</v>
      </c>
      <c r="U67" s="18">
        <v>6421.2200346689142</v>
      </c>
      <c r="V67" s="18">
        <v>6414.6050875513374</v>
      </c>
      <c r="W67" s="18">
        <v>6826.2999032126609</v>
      </c>
      <c r="X67" s="18">
        <v>6757.8487890729266</v>
      </c>
      <c r="Y67" s="18">
        <v>6811.3283675104258</v>
      </c>
      <c r="Z67" s="18">
        <v>6604.9777790064691</v>
      </c>
      <c r="AA67" s="18">
        <v>6216.0473351573282</v>
      </c>
      <c r="AB67" s="18">
        <v>6886.2886238850188</v>
      </c>
      <c r="AC67" s="18">
        <v>6959.1152272930804</v>
      </c>
      <c r="AD67" s="18">
        <v>6562.0139186140032</v>
      </c>
      <c r="AE67" s="18">
        <v>6129.2603196307773</v>
      </c>
      <c r="AF67" s="18">
        <v>5603.7981546840965</v>
      </c>
      <c r="AG67" s="18">
        <v>5821.8903740634778</v>
      </c>
      <c r="AH67" s="18">
        <v>5369.4270699951767</v>
      </c>
      <c r="AI67" s="18">
        <v>4984.7004832811599</v>
      </c>
      <c r="AJ67" s="18">
        <v>6284.5988681515591</v>
      </c>
      <c r="AK67" s="18">
        <v>6582.9572261029516</v>
      </c>
      <c r="AL67" s="18">
        <v>6342.5797020871159</v>
      </c>
      <c r="AM67" s="18">
        <v>5981.0052407310777</v>
      </c>
      <c r="AN67" s="18">
        <v>5633.5194415508804</v>
      </c>
      <c r="AO67" s="18">
        <v>5222.805229303015</v>
      </c>
      <c r="AP67" s="18">
        <v>4724.2977352602193</v>
      </c>
      <c r="AQ67" s="18">
        <v>4224.4687082258206</v>
      </c>
      <c r="AR67" s="18">
        <v>3892.7577111099749</v>
      </c>
      <c r="AS67" s="18">
        <v>3617.4654088635652</v>
      </c>
      <c r="AT67" s="18">
        <v>3064.3731890830995</v>
      </c>
      <c r="AU67" s="18">
        <v>2550.5896587600605</v>
      </c>
      <c r="AV67" s="18">
        <v>2077.0089465648198</v>
      </c>
      <c r="AW67" s="18">
        <v>1504.9857358700817</v>
      </c>
      <c r="AX67" s="18">
        <v>855.97452986192309</v>
      </c>
      <c r="AY67" s="18">
        <v>319.42566102119025</v>
      </c>
      <c r="AZ67" s="18">
        <v>110.30235862290016</v>
      </c>
      <c r="BA67" s="18">
        <v>-78.600162082575764</v>
      </c>
      <c r="BB67" s="18">
        <v>-281.23965490961604</v>
      </c>
      <c r="BC67" s="18">
        <v>-564.57280455899968</v>
      </c>
      <c r="BD67" s="18">
        <v>-623.30375703584491</v>
      </c>
      <c r="BE67" s="18">
        <v>-692.62066121639862</v>
      </c>
      <c r="BF67" s="18">
        <v>0</v>
      </c>
      <c r="BG67" s="18"/>
    </row>
    <row r="68" spans="1:60" x14ac:dyDescent="0.2">
      <c r="F68" s="16"/>
      <c r="L68" s="18"/>
      <c r="M68" s="18"/>
      <c r="N68" s="18"/>
      <c r="O68" s="18"/>
      <c r="P68" s="18"/>
      <c r="Q68" s="18"/>
      <c r="R68" s="18"/>
      <c r="S68" s="18"/>
      <c r="T68" s="18"/>
      <c r="U68" s="18"/>
      <c r="V68" s="18"/>
      <c r="W68" s="18"/>
    </row>
    <row r="69" spans="1:60" x14ac:dyDescent="0.2">
      <c r="F69" s="16"/>
      <c r="L69" s="18"/>
      <c r="M69" s="18"/>
      <c r="N69" s="18"/>
      <c r="O69" s="18"/>
      <c r="P69" s="18"/>
      <c r="Q69" s="18"/>
      <c r="R69" s="18"/>
      <c r="S69" s="18"/>
      <c r="T69" s="18"/>
      <c r="U69" s="18"/>
      <c r="V69" s="18"/>
      <c r="W69" s="18"/>
    </row>
    <row r="70" spans="1:60" x14ac:dyDescent="0.2">
      <c r="A70" s="9" t="s">
        <v>7</v>
      </c>
      <c r="B70" s="25" t="s">
        <v>7</v>
      </c>
      <c r="C70" s="26" t="s">
        <v>45</v>
      </c>
      <c r="D70" s="25" t="s">
        <v>7</v>
      </c>
      <c r="E70" s="27" t="s">
        <v>7</v>
      </c>
      <c r="F70" s="28" t="s">
        <v>7</v>
      </c>
      <c r="G70" s="27" t="s">
        <v>7</v>
      </c>
      <c r="H70" s="25" t="s">
        <v>7</v>
      </c>
      <c r="I70" s="25" t="s">
        <v>7</v>
      </c>
      <c r="J70" s="25" t="s">
        <v>7</v>
      </c>
      <c r="K70" s="25" t="s">
        <v>7</v>
      </c>
      <c r="L70" s="25" t="s">
        <v>7</v>
      </c>
      <c r="M70" s="25" t="s">
        <v>7</v>
      </c>
      <c r="N70" s="25" t="s">
        <v>7</v>
      </c>
      <c r="O70" s="25" t="s">
        <v>7</v>
      </c>
      <c r="P70" s="25" t="s">
        <v>7</v>
      </c>
      <c r="Q70" s="25" t="s">
        <v>7</v>
      </c>
      <c r="R70" s="25" t="s">
        <v>7</v>
      </c>
      <c r="S70" s="25" t="s">
        <v>7</v>
      </c>
      <c r="T70" s="25" t="s">
        <v>7</v>
      </c>
      <c r="U70" s="25" t="s">
        <v>7</v>
      </c>
      <c r="V70" s="25" t="s">
        <v>7</v>
      </c>
      <c r="W70" s="25" t="s">
        <v>7</v>
      </c>
      <c r="X70" s="25" t="s">
        <v>7</v>
      </c>
      <c r="Y70" s="25" t="s">
        <v>7</v>
      </c>
      <c r="Z70" s="25" t="s">
        <v>7</v>
      </c>
      <c r="AA70" s="25" t="s">
        <v>7</v>
      </c>
      <c r="AB70" s="25" t="s">
        <v>7</v>
      </c>
      <c r="AC70" s="25" t="s">
        <v>7</v>
      </c>
      <c r="AD70" s="25" t="s">
        <v>7</v>
      </c>
      <c r="AE70" s="25" t="s">
        <v>7</v>
      </c>
      <c r="AF70" s="25" t="s">
        <v>7</v>
      </c>
      <c r="AG70" s="25" t="s">
        <v>7</v>
      </c>
      <c r="AH70" s="25" t="s">
        <v>7</v>
      </c>
      <c r="AI70" s="25" t="s">
        <v>7</v>
      </c>
      <c r="AJ70" s="25" t="s">
        <v>7</v>
      </c>
      <c r="AK70" s="25" t="s">
        <v>7</v>
      </c>
      <c r="AL70" s="25" t="s">
        <v>7</v>
      </c>
      <c r="AM70" s="25" t="s">
        <v>7</v>
      </c>
      <c r="AN70" s="25" t="s">
        <v>7</v>
      </c>
      <c r="AO70" s="25" t="s">
        <v>7</v>
      </c>
      <c r="AP70" s="25" t="s">
        <v>7</v>
      </c>
      <c r="AQ70" s="25" t="s">
        <v>7</v>
      </c>
      <c r="AR70" s="25" t="s">
        <v>7</v>
      </c>
      <c r="AS70" s="25" t="s">
        <v>7</v>
      </c>
      <c r="AT70" s="25" t="s">
        <v>7</v>
      </c>
      <c r="AU70" s="25" t="s">
        <v>7</v>
      </c>
      <c r="AV70" s="25" t="s">
        <v>7</v>
      </c>
      <c r="AW70" s="25" t="s">
        <v>7</v>
      </c>
      <c r="AX70" s="25" t="s">
        <v>7</v>
      </c>
      <c r="AY70" s="25" t="s">
        <v>7</v>
      </c>
      <c r="AZ70" s="25" t="s">
        <v>7</v>
      </c>
      <c r="BA70" s="25" t="s">
        <v>7</v>
      </c>
      <c r="BB70" s="25" t="s">
        <v>7</v>
      </c>
      <c r="BC70" s="25" t="s">
        <v>7</v>
      </c>
      <c r="BD70" s="25" t="s">
        <v>7</v>
      </c>
      <c r="BE70" s="25" t="s">
        <v>7</v>
      </c>
      <c r="BF70" s="25" t="s">
        <v>7</v>
      </c>
      <c r="BG70" s="25" t="s">
        <v>7</v>
      </c>
      <c r="BH70" s="9" t="s">
        <v>7</v>
      </c>
    </row>
  </sheetData>
  <pageMargins left="0.7" right="0.7" top="0.75" bottom="0.75" header="0.3" footer="0.3"/>
  <pageSetup paperSize="9" orientation="portrait" r:id="rId1"/>
  <ignoredErrors>
    <ignoredError sqref="G25"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0d2bcb8-4f7f-4944-ac1f-4e4a7e9fb06b">
      <Terms xmlns="http://schemas.microsoft.com/office/infopath/2007/PartnerControls"/>
    </lcf76f155ced4ddcb4097134ff3c332f>
    <TaxCatchAll xmlns="815de0c3-e1e8-4481-b30d-35bc12f8411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D34114B3B885A4A83FA55DC5629CE09" ma:contentTypeVersion="15" ma:contentTypeDescription="Create a new document." ma:contentTypeScope="" ma:versionID="88ef8f1318d735f87f32a9c40dbfa26b">
  <xsd:schema xmlns:xsd="http://www.w3.org/2001/XMLSchema" xmlns:xs="http://www.w3.org/2001/XMLSchema" xmlns:p="http://schemas.microsoft.com/office/2006/metadata/properties" xmlns:ns2="815de0c3-e1e8-4481-b30d-35bc12f84110" xmlns:ns3="a0d2bcb8-4f7f-4944-ac1f-4e4a7e9fb06b" targetNamespace="http://schemas.microsoft.com/office/2006/metadata/properties" ma:root="true" ma:fieldsID="14fa141bf7e5ce082dfc62b8311bf56b" ns2:_="" ns3:_="">
    <xsd:import namespace="815de0c3-e1e8-4481-b30d-35bc12f84110"/>
    <xsd:import namespace="a0d2bcb8-4f7f-4944-ac1f-4e4a7e9fb06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MediaServiceSearchPropertie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5de0c3-e1e8-4481-b30d-35bc12f8411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20196ff2-a327-4878-8cbb-93dd24075fb9}" ma:internalName="TaxCatchAll" ma:showField="CatchAllData" ma:web="815de0c3-e1e8-4481-b30d-35bc12f8411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d2bcb8-4f7f-4944-ac1f-4e4a7e9fb06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a6d030b9-ad4f-40e6-81d0-4f6827b24f76"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4421B3-1085-4C82-B044-2A5C8F08A742}">
  <ds:schemaRefs>
    <ds:schemaRef ds:uri="http://schemas.microsoft.com/sharepoint/v3/contenttype/forms"/>
  </ds:schemaRefs>
</ds:datastoreItem>
</file>

<file path=customXml/itemProps2.xml><?xml version="1.0" encoding="utf-8"?>
<ds:datastoreItem xmlns:ds="http://schemas.openxmlformats.org/officeDocument/2006/customXml" ds:itemID="{57FBDF6C-B190-4617-84E8-58588F387DC7}">
  <ds:schemaRefs>
    <ds:schemaRef ds:uri="http://schemas.microsoft.com/office/2006/metadata/properties"/>
    <ds:schemaRef ds:uri="http://schemas.microsoft.com/office/infopath/2007/PartnerControls"/>
    <ds:schemaRef ds:uri="a0d2bcb8-4f7f-4944-ac1f-4e4a7e9fb06b"/>
    <ds:schemaRef ds:uri="815de0c3-e1e8-4481-b30d-35bc12f84110"/>
  </ds:schemaRefs>
</ds:datastoreItem>
</file>

<file path=customXml/itemProps3.xml><?xml version="1.0" encoding="utf-8"?>
<ds:datastoreItem xmlns:ds="http://schemas.openxmlformats.org/officeDocument/2006/customXml" ds:itemID="{5B94048D-415A-40E6-96FB-C74F9627E4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5de0c3-e1e8-4481-b30d-35bc12f84110"/>
    <ds:schemaRef ds:uri="a0d2bcb8-4f7f-4944-ac1f-4e4a7e9fb0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Dclmr</vt:lpstr>
      <vt:lpstr>Output - Consolidated CF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 Morales Haya</dc:creator>
  <cp:keywords/>
  <dc:description/>
  <cp:lastModifiedBy>Ismael Martínez Luque</cp:lastModifiedBy>
  <cp:revision/>
  <dcterms:created xsi:type="dcterms:W3CDTF">2024-02-02T09:42:42Z</dcterms:created>
  <dcterms:modified xsi:type="dcterms:W3CDTF">2024-04-17T19:38:13Z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y fmtid="{D5CDD505-2E9C-101B-9397-08002B2CF9AE}" pid="3" name="ContentTypeId">
    <vt:lpwstr>0x0101006AF4417B45CA384AA3AFA8ACE47A2B8F</vt:lpwstr>
  </property>
</Properties>
</file>